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d drives\สำนักประกันฯ\ตรวจประเมิน QA\คำนวณคะแนน\คำนวณคะแนน 65\"/>
    </mc:Choice>
  </mc:AlternateContent>
  <xr:revisionPtr revIDLastSave="0" documentId="13_ncr:1_{FE0AEA02-32C6-409E-A998-ADACBDB8325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ใส่คะแนนคณะ" sheetId="28" r:id="rId1"/>
    <sheet name="คะแนนเฉลี่ยคณะ" sheetId="3" r:id="rId2"/>
    <sheet name="คิด FTES" sheetId="30" r:id="rId3"/>
    <sheet name="Drop Down" sheetId="7" r:id="rId4"/>
  </sheets>
  <definedNames>
    <definedName name="_xlnm.Print_Titles" localSheetId="2">'คิด FTES'!$2:$2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J14" i="28" l="1"/>
  <c r="M10" i="3"/>
  <c r="M11" i="3"/>
  <c r="B11" i="3" s="1"/>
  <c r="M12" i="3"/>
  <c r="B12" i="3" s="1"/>
  <c r="M13" i="3"/>
  <c r="B13" i="3" s="1"/>
  <c r="M9" i="3"/>
  <c r="K15" i="3"/>
  <c r="D14" i="3" s="1"/>
  <c r="L15" i="3"/>
  <c r="E14" i="3" s="1"/>
  <c r="J15" i="3"/>
  <c r="C14" i="3" s="1"/>
  <c r="B9" i="3" l="1"/>
  <c r="M15" i="3"/>
  <c r="F14" i="3" s="1"/>
  <c r="B10" i="3"/>
  <c r="H27" i="28" l="1"/>
  <c r="J27" i="28" s="1"/>
  <c r="E3" i="30" l="1"/>
  <c r="E170" i="30"/>
  <c r="E171" i="30"/>
  <c r="E172" i="30"/>
  <c r="E173" i="30"/>
  <c r="E174" i="30"/>
  <c r="E175" i="30"/>
  <c r="E176" i="30"/>
  <c r="E177" i="30"/>
  <c r="E178" i="30"/>
  <c r="E179" i="30"/>
  <c r="E180" i="30"/>
  <c r="E181" i="30"/>
  <c r="E182" i="30"/>
  <c r="E183" i="30"/>
  <c r="E184" i="30"/>
  <c r="E185" i="30"/>
  <c r="E186" i="30"/>
  <c r="E187" i="30"/>
  <c r="E188" i="30"/>
  <c r="E189" i="30"/>
  <c r="E190" i="30"/>
  <c r="E191" i="30"/>
  <c r="E192" i="30"/>
  <c r="E193" i="30"/>
  <c r="E194" i="30"/>
  <c r="E195" i="30"/>
  <c r="E196" i="30"/>
  <c r="E197" i="30"/>
  <c r="E198" i="30"/>
  <c r="E199" i="30"/>
  <c r="E200" i="30"/>
  <c r="E201" i="30"/>
  <c r="E202" i="30"/>
  <c r="E203" i="30"/>
  <c r="E204" i="30"/>
  <c r="E205" i="30"/>
  <c r="E206" i="30"/>
  <c r="E207" i="30"/>
  <c r="E208" i="30"/>
  <c r="E209" i="30"/>
  <c r="E210" i="30"/>
  <c r="E211" i="30"/>
  <c r="E212" i="30"/>
  <c r="E213" i="30"/>
  <c r="E214" i="30"/>
  <c r="E215" i="30"/>
  <c r="E216" i="30"/>
  <c r="E217" i="30"/>
  <c r="E218" i="30"/>
  <c r="E219" i="30"/>
  <c r="E220" i="30"/>
  <c r="E221" i="30"/>
  <c r="E222" i="30"/>
  <c r="E223" i="30"/>
  <c r="E224" i="30"/>
  <c r="E225" i="30"/>
  <c r="E226" i="30"/>
  <c r="E227" i="30"/>
  <c r="E228" i="30"/>
  <c r="E229" i="30"/>
  <c r="E230" i="30"/>
  <c r="E231" i="30"/>
  <c r="E232" i="30"/>
  <c r="E233" i="30"/>
  <c r="E234" i="30"/>
  <c r="E235" i="30"/>
  <c r="E236" i="30"/>
  <c r="E237" i="30"/>
  <c r="E238" i="30"/>
  <c r="E239" i="30"/>
  <c r="E240" i="30"/>
  <c r="E241" i="30"/>
  <c r="E242" i="30"/>
  <c r="E243" i="30"/>
  <c r="E244" i="30"/>
  <c r="E245" i="30"/>
  <c r="E246" i="30"/>
  <c r="E247" i="30"/>
  <c r="E248" i="30"/>
  <c r="E249" i="30"/>
  <c r="E250" i="30"/>
  <c r="E251" i="30"/>
  <c r="E252" i="30"/>
  <c r="E253" i="30"/>
  <c r="E254" i="30"/>
  <c r="E255" i="30"/>
  <c r="E256" i="30"/>
  <c r="E257" i="30"/>
  <c r="E258" i="30"/>
  <c r="E259" i="30"/>
  <c r="E260" i="30"/>
  <c r="E261" i="30"/>
  <c r="E262" i="30"/>
  <c r="E263" i="30"/>
  <c r="E264" i="30"/>
  <c r="E265" i="30"/>
  <c r="E266" i="30"/>
  <c r="E267" i="30"/>
  <c r="E268" i="30"/>
  <c r="E269" i="30"/>
  <c r="E270" i="30"/>
  <c r="E271" i="30"/>
  <c r="E272" i="30"/>
  <c r="E273" i="30"/>
  <c r="E274" i="30"/>
  <c r="E275" i="30"/>
  <c r="E276" i="30"/>
  <c r="E277" i="30"/>
  <c r="E278" i="30"/>
  <c r="E279" i="30"/>
  <c r="E280" i="30"/>
  <c r="E281" i="30"/>
  <c r="E282" i="30"/>
  <c r="E283" i="30"/>
  <c r="E284" i="30"/>
  <c r="E285" i="30"/>
  <c r="E286" i="30"/>
  <c r="E287" i="30"/>
  <c r="E288" i="30"/>
  <c r="E289" i="30"/>
  <c r="E290" i="30"/>
  <c r="E291" i="30"/>
  <c r="E292" i="30"/>
  <c r="E293" i="30"/>
  <c r="E294" i="30"/>
  <c r="E295" i="30"/>
  <c r="E296" i="30"/>
  <c r="E297" i="30"/>
  <c r="E298" i="30"/>
  <c r="E299" i="30"/>
  <c r="E300" i="30"/>
  <c r="E301" i="30"/>
  <c r="E302" i="30"/>
  <c r="E303" i="30"/>
  <c r="E304" i="30"/>
  <c r="E305" i="30"/>
  <c r="E306" i="30"/>
  <c r="E307" i="30"/>
  <c r="E308" i="30"/>
  <c r="E309" i="30"/>
  <c r="E310" i="30"/>
  <c r="E311" i="30"/>
  <c r="E312" i="30"/>
  <c r="E313" i="30"/>
  <c r="E314" i="30"/>
  <c r="E315" i="30"/>
  <c r="E316" i="30"/>
  <c r="E317" i="30"/>
  <c r="E318" i="30"/>
  <c r="E319" i="30"/>
  <c r="E320" i="30"/>
  <c r="E321" i="30"/>
  <c r="E322" i="30"/>
  <c r="E323" i="30"/>
  <c r="E324" i="30"/>
  <c r="E325" i="30"/>
  <c r="E326" i="30"/>
  <c r="E327" i="30"/>
  <c r="E328" i="30"/>
  <c r="E329" i="30"/>
  <c r="E330" i="30"/>
  <c r="E331" i="30"/>
  <c r="E332" i="30"/>
  <c r="E333" i="30"/>
  <c r="E334" i="30"/>
  <c r="E335" i="30"/>
  <c r="E336" i="30"/>
  <c r="E337" i="30"/>
  <c r="E338" i="30"/>
  <c r="E339" i="30"/>
  <c r="E340" i="30"/>
  <c r="E341" i="30"/>
  <c r="E342" i="30"/>
  <c r="E343" i="30"/>
  <c r="E344" i="30"/>
  <c r="E345" i="30"/>
  <c r="E346" i="30"/>
  <c r="E347" i="30"/>
  <c r="E348" i="30"/>
  <c r="E349" i="30"/>
  <c r="E350" i="30"/>
  <c r="E351" i="30"/>
  <c r="E352" i="30"/>
  <c r="E353" i="30"/>
  <c r="E354" i="30"/>
  <c r="E355" i="30"/>
  <c r="E356" i="30"/>
  <c r="E357" i="30"/>
  <c r="E358" i="30"/>
  <c r="E359" i="30"/>
  <c r="E360" i="30"/>
  <c r="E361" i="30"/>
  <c r="E362" i="30"/>
  <c r="E363" i="30"/>
  <c r="E364" i="30"/>
  <c r="E365" i="30"/>
  <c r="E366" i="30"/>
  <c r="E367" i="30"/>
  <c r="E368" i="30"/>
  <c r="E369" i="30"/>
  <c r="E370" i="30"/>
  <c r="E371" i="30"/>
  <c r="E372" i="30"/>
  <c r="E373" i="30"/>
  <c r="E374" i="30"/>
  <c r="E375" i="30"/>
  <c r="E376" i="30"/>
  <c r="E377" i="30"/>
  <c r="E378" i="30"/>
  <c r="E379" i="30"/>
  <c r="E380" i="30"/>
  <c r="E381" i="30"/>
  <c r="E382" i="30"/>
  <c r="E383" i="30"/>
  <c r="E384" i="30"/>
  <c r="E385" i="30"/>
  <c r="E386" i="30"/>
  <c r="E387" i="30"/>
  <c r="E388" i="30"/>
  <c r="E389" i="30"/>
  <c r="E390" i="30"/>
  <c r="E391" i="30"/>
  <c r="E392" i="30"/>
  <c r="E393" i="30"/>
  <c r="E394" i="30"/>
  <c r="E395" i="30"/>
  <c r="E396" i="30"/>
  <c r="E397" i="30"/>
  <c r="E398" i="30"/>
  <c r="E399" i="30"/>
  <c r="E400" i="30"/>
  <c r="E401" i="30"/>
  <c r="E402" i="30"/>
  <c r="E403" i="30"/>
  <c r="E404" i="30"/>
  <c r="E405" i="30"/>
  <c r="E406" i="30"/>
  <c r="E407" i="30"/>
  <c r="E408" i="30"/>
  <c r="E409" i="30"/>
  <c r="E410" i="30"/>
  <c r="E411" i="30"/>
  <c r="E412" i="30"/>
  <c r="E413" i="30"/>
  <c r="E414" i="30"/>
  <c r="E415" i="30"/>
  <c r="E416" i="30"/>
  <c r="E417" i="30"/>
  <c r="E418" i="30"/>
  <c r="E419" i="30"/>
  <c r="E420" i="30"/>
  <c r="E421" i="30"/>
  <c r="E422" i="30"/>
  <c r="E423" i="30"/>
  <c r="E424" i="30"/>
  <c r="E425" i="30"/>
  <c r="E426" i="30"/>
  <c r="E427" i="30"/>
  <c r="E428" i="30"/>
  <c r="E429" i="30"/>
  <c r="E430" i="30"/>
  <c r="E431" i="30"/>
  <c r="E432" i="30"/>
  <c r="E433" i="30"/>
  <c r="E434" i="30"/>
  <c r="E435" i="30"/>
  <c r="E436" i="30"/>
  <c r="E437" i="30"/>
  <c r="E438" i="30"/>
  <c r="E439" i="30"/>
  <c r="E440" i="30"/>
  <c r="E441" i="30"/>
  <c r="E442" i="30"/>
  <c r="E443" i="30"/>
  <c r="E444" i="30"/>
  <c r="E445" i="30"/>
  <c r="E446" i="30"/>
  <c r="E447" i="30"/>
  <c r="E448" i="30"/>
  <c r="E449" i="30"/>
  <c r="E450" i="30"/>
  <c r="E451" i="30"/>
  <c r="E452" i="30"/>
  <c r="E453" i="30"/>
  <c r="E454" i="30"/>
  <c r="E455" i="30"/>
  <c r="E456" i="30"/>
  <c r="E457" i="30"/>
  <c r="E458" i="30"/>
  <c r="E459" i="30"/>
  <c r="E460" i="30"/>
  <c r="E461" i="30"/>
  <c r="E462" i="30"/>
  <c r="E463" i="30"/>
  <c r="E464" i="30"/>
  <c r="E465" i="30"/>
  <c r="E466" i="30"/>
  <c r="E467" i="30"/>
  <c r="E468" i="30"/>
  <c r="E469" i="30"/>
  <c r="E470" i="30"/>
  <c r="E471" i="30"/>
  <c r="E472" i="30"/>
  <c r="E473" i="30"/>
  <c r="E474" i="30"/>
  <c r="E475" i="30"/>
  <c r="E476" i="30"/>
  <c r="E477" i="30"/>
  <c r="E478" i="30"/>
  <c r="E479" i="30"/>
  <c r="E480" i="30"/>
  <c r="E481" i="30"/>
  <c r="E482" i="30"/>
  <c r="E483" i="30"/>
  <c r="E484" i="30"/>
  <c r="E485" i="30"/>
  <c r="E486" i="30"/>
  <c r="E487" i="30"/>
  <c r="E488" i="30"/>
  <c r="E489" i="30"/>
  <c r="E490" i="30"/>
  <c r="E491" i="30"/>
  <c r="E492" i="30"/>
  <c r="E493" i="30"/>
  <c r="E494" i="30"/>
  <c r="E495" i="30"/>
  <c r="E496" i="30"/>
  <c r="E497" i="30"/>
  <c r="E498" i="30"/>
  <c r="E499" i="30"/>
  <c r="E500" i="30"/>
  <c r="E501" i="30"/>
  <c r="E502" i="30"/>
  <c r="E169" i="30" l="1"/>
  <c r="E168" i="30"/>
  <c r="E167" i="30"/>
  <c r="E166" i="30"/>
  <c r="E165" i="30"/>
  <c r="E164" i="30"/>
  <c r="E163" i="30"/>
  <c r="E162" i="30"/>
  <c r="E161" i="30"/>
  <c r="E160" i="30"/>
  <c r="E159" i="30"/>
  <c r="E158" i="30"/>
  <c r="E157" i="30"/>
  <c r="E156" i="30"/>
  <c r="E155" i="30"/>
  <c r="E154" i="30"/>
  <c r="E153" i="30"/>
  <c r="E152" i="30"/>
  <c r="E151" i="30"/>
  <c r="E150" i="30"/>
  <c r="E149" i="30"/>
  <c r="E148" i="30"/>
  <c r="E147" i="30"/>
  <c r="E146" i="30"/>
  <c r="E145" i="30"/>
  <c r="E144" i="30"/>
  <c r="E143" i="30"/>
  <c r="E142" i="30"/>
  <c r="E141" i="30"/>
  <c r="E140" i="30"/>
  <c r="E139" i="30"/>
  <c r="E138" i="30"/>
  <c r="E137" i="30"/>
  <c r="E136" i="30"/>
  <c r="E135" i="30"/>
  <c r="E134" i="30"/>
  <c r="E133" i="30"/>
  <c r="E132" i="30"/>
  <c r="E131" i="30"/>
  <c r="E130" i="30"/>
  <c r="E129" i="30"/>
  <c r="E128" i="30"/>
  <c r="E127" i="30"/>
  <c r="E126" i="30"/>
  <c r="E125" i="30"/>
  <c r="E124" i="30"/>
  <c r="E123" i="30"/>
  <c r="E122" i="30"/>
  <c r="E121" i="30"/>
  <c r="E120" i="30"/>
  <c r="E119" i="30"/>
  <c r="E118" i="30"/>
  <c r="E117" i="30"/>
  <c r="E116" i="30"/>
  <c r="E115" i="30"/>
  <c r="E114" i="30"/>
  <c r="E113" i="30"/>
  <c r="E112" i="30"/>
  <c r="E111" i="30"/>
  <c r="E110" i="30"/>
  <c r="E109" i="30"/>
  <c r="E108" i="30"/>
  <c r="E107" i="30"/>
  <c r="E106" i="30"/>
  <c r="E105" i="30"/>
  <c r="E104" i="30"/>
  <c r="E103" i="30"/>
  <c r="E102" i="30"/>
  <c r="E101" i="30"/>
  <c r="E100" i="30"/>
  <c r="E99" i="30"/>
  <c r="E98" i="30"/>
  <c r="E97" i="30"/>
  <c r="E96" i="30"/>
  <c r="E95" i="30"/>
  <c r="E94" i="30"/>
  <c r="E93" i="30"/>
  <c r="E92" i="30"/>
  <c r="E91" i="30"/>
  <c r="E90" i="30"/>
  <c r="E89" i="30"/>
  <c r="E88" i="30"/>
  <c r="E87" i="30"/>
  <c r="E86" i="30"/>
  <c r="E85" i="30"/>
  <c r="E84" i="30"/>
  <c r="E83" i="30"/>
  <c r="E82" i="30"/>
  <c r="E81" i="30"/>
  <c r="E80" i="30"/>
  <c r="E79" i="30"/>
  <c r="E78" i="30"/>
  <c r="E77" i="30"/>
  <c r="E76" i="30"/>
  <c r="E75" i="30"/>
  <c r="E74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O5" i="30" l="1"/>
  <c r="O7" i="30" s="1"/>
  <c r="O9" i="30" s="1"/>
  <c r="O10" i="30" s="1"/>
  <c r="O12" i="30" s="1"/>
  <c r="O16" i="30" s="1"/>
  <c r="N16" i="30" l="1"/>
  <c r="O14" i="30"/>
  <c r="O15" i="30"/>
  <c r="N15" i="30"/>
  <c r="N14" i="30"/>
  <c r="H18" i="28" l="1"/>
  <c r="J18" i="28" l="1"/>
  <c r="D10" i="3" s="1"/>
  <c r="H16" i="28"/>
  <c r="J16" i="28" s="1"/>
  <c r="H15" i="28" l="1"/>
  <c r="J15" i="28" s="1"/>
  <c r="D9" i="3" s="1"/>
  <c r="H26" i="28" l="1"/>
  <c r="H24" i="28"/>
  <c r="H22" i="28"/>
  <c r="J22" i="28" l="1"/>
  <c r="F11" i="3" s="1"/>
  <c r="G11" i="3" s="1"/>
  <c r="K21" i="28"/>
  <c r="J24" i="28"/>
  <c r="F12" i="3" s="1"/>
  <c r="G12" i="3" s="1"/>
  <c r="K23" i="28"/>
  <c r="J26" i="28"/>
  <c r="F13" i="3" s="1"/>
  <c r="G13" i="3" s="1"/>
  <c r="K25" i="28"/>
  <c r="M11" i="28"/>
  <c r="H11" i="28" s="1"/>
  <c r="F20" i="28"/>
  <c r="F19" i="28"/>
  <c r="G19" i="28" s="1"/>
  <c r="F14" i="28"/>
  <c r="F13" i="28"/>
  <c r="F12" i="28"/>
  <c r="F11" i="28"/>
  <c r="D15" i="3" l="1"/>
  <c r="D11" i="3"/>
  <c r="D12" i="3"/>
  <c r="D13" i="3"/>
  <c r="J11" i="28"/>
  <c r="E9" i="3"/>
  <c r="M20" i="28"/>
  <c r="H20" i="28" s="1"/>
  <c r="J20" i="28" s="1"/>
  <c r="G20" i="28"/>
  <c r="M19" i="28"/>
  <c r="H19" i="28" s="1"/>
  <c r="K17" i="28" s="1"/>
  <c r="M13" i="28"/>
  <c r="H13" i="28" s="1"/>
  <c r="J13" i="28" s="1"/>
  <c r="M12" i="28"/>
  <c r="H12" i="28" s="1"/>
  <c r="K10" i="28" s="1"/>
  <c r="E10" i="3" l="1"/>
  <c r="E15" i="3"/>
  <c r="J19" i="28"/>
  <c r="C10" i="3"/>
  <c r="J12" i="28"/>
  <c r="C15" i="3"/>
  <c r="G16" i="28"/>
  <c r="G18" i="28"/>
  <c r="C9" i="3" l="1"/>
  <c r="F9" i="3"/>
  <c r="G9" i="3" s="1"/>
  <c r="F15" i="3"/>
  <c r="G15" i="3" s="1"/>
  <c r="F10" i="3"/>
  <c r="G10" i="3" s="1"/>
  <c r="B28" i="28"/>
  <c r="B29" i="28" s="1"/>
  <c r="G26" i="28"/>
  <c r="G27" i="28"/>
  <c r="G22" i="28" l="1"/>
  <c r="G24" i="28" l="1"/>
  <c r="G15" i="28"/>
  <c r="G14" i="28"/>
  <c r="G13" i="28" l="1"/>
  <c r="G12" i="28"/>
  <c r="G11" i="28"/>
</calcChain>
</file>

<file path=xl/sharedStrings.xml><?xml version="1.0" encoding="utf-8"?>
<sst xmlns="http://schemas.openxmlformats.org/spreadsheetml/2006/main" count="163" uniqueCount="113">
  <si>
    <t>ผลการประเมิน</t>
  </si>
  <si>
    <t>คะแนน</t>
  </si>
  <si>
    <t>I</t>
  </si>
  <si>
    <t>P</t>
  </si>
  <si>
    <t>O</t>
  </si>
  <si>
    <t>คะแนน
เฉลี่ย</t>
  </si>
  <si>
    <t>รวม</t>
  </si>
  <si>
    <t xml:space="preserve"> -</t>
  </si>
  <si>
    <t>องค์
ประกอบ
คุณภาพ</t>
  </si>
  <si>
    <t>คะแนนการประเมินเฉลี่ย</t>
  </si>
  <si>
    <t>ตัวบ่งชี้</t>
  </si>
  <si>
    <t>0.00 - 1.50   การดำเนินงานต้องปรับปรุงเร่งด่วน
1.51 - 2.50   การดำเนินงานต้องปรับปรุง
2.51 - 3.50   การดำเนินงานระดับพอใช้
3.51 - 4.50   การดำเนินงานระดับดี
4.51 - 5.00   การดำเนินงานระดับดีมาก</t>
  </si>
  <si>
    <t>ผ่าน</t>
  </si>
  <si>
    <t>ไม่ผ่าน</t>
  </si>
  <si>
    <t>มี</t>
  </si>
  <si>
    <t>ไม่มี</t>
  </si>
  <si>
    <t xml:space="preserve"> (4.2) คุณวุฒิ ป.เอก</t>
  </si>
  <si>
    <t xml:space="preserve"> (4.2) ผลงานวิชาการ</t>
  </si>
  <si>
    <t xml:space="preserve"> (4.2) ตำแหน่งวิชาการ</t>
  </si>
  <si>
    <t xml:space="preserve"> (4.2) บทความฐานข้อมูล TCI </t>
  </si>
  <si>
    <t>ข้อ</t>
  </si>
  <si>
    <t>หลักสูตร</t>
  </si>
  <si>
    <t>คน</t>
  </si>
  <si>
    <t>สัดส่วน</t>
  </si>
  <si>
    <t>ลำดับที่</t>
  </si>
  <si>
    <t>รหัสวิชา</t>
  </si>
  <si>
    <t>จำนวนนักศึกษาเต็มเวลาเทียบเท่าต่อปี (FTES)</t>
  </si>
  <si>
    <t>Student Credit Hours (SCH) ทั้งปี</t>
  </si>
  <si>
    <t xml:space="preserve"> =</t>
  </si>
  <si>
    <t>ระดับปริญญาโท   =  24 หน่วยกิต/ปีการศึกษา</t>
  </si>
  <si>
    <t>สัดส่วนนักศึกษาเต็มเวลาต่ออาจารย์ประจำ</t>
  </si>
  <si>
    <t>จำนวนหน่วนกิตต่อปีการศึกษาตามเกณฑ์มาตรฐานการลงทะเบียน</t>
  </si>
  <si>
    <t>หน่วยวัด</t>
  </si>
  <si>
    <t>เป้าหมาย</t>
  </si>
  <si>
    <t>ผลการดำเนินงาน</t>
  </si>
  <si>
    <t>บรรลุเป้าหมาย</t>
  </si>
  <si>
    <t>หมายเหตุ</t>
  </si>
  <si>
    <t>ตัวตั้ง</t>
  </si>
  <si>
    <t>ตัวหาร</t>
  </si>
  <si>
    <t>ผลลัพธ์</t>
  </si>
  <si>
    <t>องค์ประกอบที่ 1 การผลิตบัณฑิต</t>
  </si>
  <si>
    <t>ตัวบ่งชี้ที่ 1.2 อาจารย์ประจำคณะที่มีคุณวุฒิปริญญาเอก</t>
  </si>
  <si>
    <t>ร้อยละ</t>
  </si>
  <si>
    <t>ตัวบ่งชี้ที่ 1.5 การบริการนักศึกษาระดับปริญญาตรี</t>
  </si>
  <si>
    <t>ตัวบ่งชี้ที่ 1.6 กิจกรรมนักศึกษาระดับปริญญาตรี</t>
  </si>
  <si>
    <t>องค์ประกอบที่ 2 การวิจัย</t>
  </si>
  <si>
    <t>บาท/คน</t>
  </si>
  <si>
    <t xml:space="preserve">องค์ประกอบที่ 3   การบริการวิชาการ   </t>
  </si>
  <si>
    <t>ตัวบ่งชี้ที่  3.1 การบริการวิชาการแก่สังคม</t>
  </si>
  <si>
    <t>องค์ประกอบที่ 4   การทำนุบำรุงศิลปะและวัฒนธรรม</t>
  </si>
  <si>
    <t>ตัวบ่งชี้ที่ 4.1 ระบบและกลไกการทำนุบำรุงศิลปะและวัฒนธรรม</t>
  </si>
  <si>
    <t>องค์ประกอบที่ 5 การบริหารจัดการ</t>
  </si>
  <si>
    <t>ตัวบ่งชี้ที่ 5.1 การบริหารของคณะเพื่อการกํากับติดตามผลลัพธ์ตามพันธกิจ กลุ่มสถาบัน และเอกลักษณ์ของคณะ</t>
  </si>
  <si>
    <t>ตัวบ่งชี้ที่ 5.2 ระบบกํากับการประกันคุณภาพหลักสูตร</t>
  </si>
  <si>
    <r>
      <t xml:space="preserve">ตัวบ่งชี้ที่ 1.1 </t>
    </r>
    <r>
      <rPr>
        <sz val="15"/>
        <color rgb="FF000000"/>
        <rFont val="TH SarabunPSK"/>
        <family val="2"/>
      </rPr>
      <t>ผลการบริหารจัดการหลักสูตรโดยรวม</t>
    </r>
  </si>
  <si>
    <r>
      <t>ตัวบ่งชี้ที่ 1.3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>อาจารย์ประจำคณะที่ดำรงตำแหน่งทางวิชาการ</t>
    </r>
  </si>
  <si>
    <r>
      <t>ตัวบ่งชี้ที่ 1.4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>จำนวนนักศึกษาเต็มเวลาเทียบเท่าต่อจำนวนอาจารย์ประจำ</t>
    </r>
    <r>
      <rPr>
        <b/>
        <sz val="15"/>
        <color theme="1"/>
        <rFont val="TH SarabunPSK"/>
        <family val="2"/>
      </rPr>
      <t xml:space="preserve">  </t>
    </r>
  </si>
  <si>
    <r>
      <t xml:space="preserve">ตัวบ่งชี้ที่ 2.1 </t>
    </r>
    <r>
      <rPr>
        <sz val="15"/>
        <color rgb="FF000000"/>
        <rFont val="TH SarabunPSK"/>
        <family val="2"/>
      </rPr>
      <t>ระบบและกลไกการบริหารและพัฒนางานวิจัยหรืองานสร้างสรรค์</t>
    </r>
  </si>
  <si>
    <t>ข้อ ........</t>
  </si>
  <si>
    <t>คะแนนเฉลี่ยรวม 13 ตัวบ่งชี้</t>
  </si>
  <si>
    <t>ตัวตั้ง     =   ผลรวมของค่าคะแนนประเมินของทุกหลักสูตร
ตัวหาร   =   จํานวนหลักสูตรทั้งหมดที่คณะรับผิดชอบ</t>
  </si>
  <si>
    <t>ตัวตั้ง     =   จํานวนอาจารย์ประจําคณะที่มีคุณวุฒิปริญญาเอก
ตัวหาร   =   จํานวนอาจารย์ประจําคณะทั้งหมด   </t>
  </si>
  <si>
    <t>ตัวตั้ง     =   จํานวนอาจารย์ประจําคณะที่ดํารงตําแหน่งทางวิชาการ
ตัวหาร   =   จํานวนอาจารย์ประจําคณะทั้งหมด   </t>
  </si>
  <si>
    <t>ตัวตั้ง     =   จํานวนนักศึกษาเต็มเวลาเทียบเท่าต่อปี  (FTES) 
ตัวหาร   =   จํานวนอาจารย์ประจําคณะทั้งหมด     </t>
  </si>
  <si>
    <t>ค่าคะแนนเต็ม 5 =</t>
  </si>
  <si>
    <t>คะแนนที่คำนวณได้</t>
  </si>
  <si>
    <t>ข้อ .........</t>
  </si>
  <si>
    <r>
      <t xml:space="preserve">ตัวตั้ง     =   จํานวนเงินสนับสนุน งานวิจัยฯ จากภายในและภายนอก
ตัวหาร   =   จํานวนอาจารย์ประจำและนักวิจัย
</t>
    </r>
    <r>
      <rPr>
        <b/>
        <sz val="15"/>
        <color theme="1"/>
        <rFont val="TH SarabunPSK"/>
        <family val="2"/>
      </rPr>
      <t>กลุ่มสาขาวิทยาศาสตร์และเทคโนโลยี = 60,000  
กลุ่มสาขาวิทยาศาสตร์สุขภาพ = 50,000    
กลุ่มสาขาวิชามนุษยศาสตร์และสังคมศาสตร์ = 25,000</t>
    </r>
  </si>
  <si>
    <r>
      <t xml:space="preserve">ตัวตั้ง     =   ผลรวมถ่วงน้ำหนักของผลงานทางวิชาการ
                 ของอาจารย์ประจําและนักวิจัย 
ตัวหาร   =   จํานวนอาจารย์ประจําและนักวิจัยทั้งหมด
</t>
    </r>
    <r>
      <rPr>
        <b/>
        <sz val="15"/>
        <color theme="1"/>
        <rFont val="TH SarabunPSK"/>
        <family val="2"/>
      </rPr>
      <t>กลุ่มสาขาวิทยาศาสตร์และเทคโนโลยี ร้อยละ 30  
กลุ่มสาขาวิทยาศาสตร์สุขภาพ ร้อยละ 30  
กลุ่มสาขาวิชามนุษยศาสตร์และสังคมศาสตร์ ร้อยละ 20</t>
    </r>
  </si>
  <si>
    <t>จำนวนหน่วยกิต</t>
  </si>
  <si>
    <t>จำนวนนักศึกษาที่ลงทะเบียน</t>
  </si>
  <si>
    <t>ค่าหน่วยกิตนักศึกษา  SCH</t>
  </si>
  <si>
    <t>จำนวนวิชาที่นักศึกษาลงทะเบียน</t>
  </si>
  <si>
    <t xml:space="preserve">  ระดับปริญญาเอก   =  24 หน่วยกิต/ปีการศึกษา</t>
  </si>
  <si>
    <t>จำนวนหน่วนกิตต่อปีการศึกษาตามเกณฑ์ฯ</t>
  </si>
  <si>
    <t>หน่วยกิต</t>
  </si>
  <si>
    <t>จำนวนอาจารย์ประจำ</t>
  </si>
  <si>
    <t xml:space="preserve"> ต่ออาจารย์ 1 คน</t>
  </si>
  <si>
    <t>สัดส่วนจำนวนนักศึกษาเต็มเวลาที่เป็นจริง</t>
  </si>
  <si>
    <t>สัดส่วนจำนวนนักศึกษาเต็มเวลาตามเกณฑ์มาตรฐาน</t>
  </si>
  <si>
    <t>(ระบุสัดส่วนมาตรฐานของคณะ)</t>
  </si>
  <si>
    <t>ร้อยละของค่าความแตกต่างจากเกณฑ์มาตรฐาน</t>
  </si>
  <si>
    <t>สัดส่วนจำนวนนักศึกษาต่ออาจารย์ประจำ แยกตามกลุ่มสาขา</t>
  </si>
  <si>
    <t>1. วิทยาศาสตร์สุขภาพ</t>
  </si>
  <si>
    <t>:1</t>
  </si>
  <si>
    <t>2. วิทยาศาสตร์กายภาพ</t>
  </si>
  <si>
    <t>3. วิศวกรรมศาสตร์</t>
  </si>
  <si>
    <t>4. สถาปัตยกรรมศาสตร์และการผังเมือง</t>
  </si>
  <si>
    <t>5. เกษตร ป่าไม้และประมง</t>
  </si>
  <si>
    <t>6. บริหารธุรกิจ พาณิชยศาสตร์ บัญชี การจัดการ การท่องเที่ยว เศรษฐศาสตร์</t>
  </si>
  <si>
    <t>7. นิติศาสตร์</t>
  </si>
  <si>
    <t>8. ครุศาสตร์/ศึกษาศาสตร์</t>
  </si>
  <si>
    <t>9. ศิลปกรรมศาสตร์ วิจิตรศิลปและประยุกตศิลป</t>
  </si>
  <si>
    <t>10. สังคมศาสตร์/มนุษยศาสตร์</t>
  </si>
  <si>
    <t xml:space="preserve">     ตัวบ่งชี้ที่ 1.4   คำนวณค่า FTES  (ระดับบัณฑิตศึกษา)  </t>
  </si>
  <si>
    <t>ค่าร้อยละไม่เกินร้อยละ 10  คิดเป็น 5 คะแนน</t>
  </si>
  <si>
    <t>ค่าร้อยละเกินร้อยละ 20  คิดเป็น 0 คะแนน</t>
  </si>
  <si>
    <t>ค่าร้อยละตั้งแต่ 10.01 และไม่เกินร้อยละ 20 </t>
  </si>
  <si>
    <t>** หมายเหตุ  :  ใส่ข้อมูลในช่องสีเหลือง **</t>
  </si>
  <si>
    <t>Sheet นี้ ใช้สำหรับโชว์คะแนนเฉลี่ย</t>
  </si>
  <si>
    <t>Sheet นี้ใช้สำหรับใส่ข้อมูลเพื่อคำนวณคะแนน (ใส่ข้อมูลในช่องสีเหลือง)</t>
  </si>
  <si>
    <t>เปลี่ยนข้อมูลตามกลุ่มสาขาวิชา</t>
  </si>
  <si>
    <t>ค่าคะแนนที่ได้  (นำคะแนนที่ได้ไปใส่ใน SHEET "คิดคะแนนคณะ"</t>
  </si>
  <si>
    <t>กระบวนวิชา  (นับจำนวนวิชาจากการใส่ลำดับที่โดยใช้สูตร)</t>
  </si>
  <si>
    <t>เกณฑ์ สป.อว.</t>
  </si>
  <si>
    <t>คะแนนรวมตัวบ่งชี้ สป.อว.</t>
  </si>
  <si>
    <r>
      <t>ตัวบ่งชี้ที่ 2.3</t>
    </r>
    <r>
      <rPr>
        <sz val="15"/>
        <color rgb="FF000000"/>
        <rFont val="TH SarabunPSK"/>
        <family val="2"/>
      </rPr>
      <t xml:space="preserve"> ผลงานทางวิชาการของอาจารย์ประจําและนักวิจัย</t>
    </r>
    <r>
      <rPr>
        <sz val="15"/>
        <color theme="1"/>
        <rFont val="TH SarabunPSK"/>
        <family val="2"/>
      </rPr>
      <t xml:space="preserve">
</t>
    </r>
    <r>
      <rPr>
        <b/>
        <sz val="15"/>
        <color theme="5" tint="-0.249977111117893"/>
        <rFont val="TH SarabunPSK"/>
        <family val="2"/>
      </rPr>
      <t>(นับรวมอาจารย์ประจำทั้งหมด 
รวมที่ลาศึกษาต่อ)</t>
    </r>
  </si>
  <si>
    <r>
      <t xml:space="preserve">ตัวบ่งชี้ที่ 2.2 เงินสนับสนุนงานวิจัยหรืองานสร้างสรรค์
</t>
    </r>
    <r>
      <rPr>
        <b/>
        <sz val="15"/>
        <color theme="5" tint="-0.249977111117893"/>
        <rFont val="TH SarabunPSK"/>
        <family val="2"/>
      </rPr>
      <t>(นับเฉพาะอาจารย์ที่ปฏิบัติงานจริง)</t>
    </r>
  </si>
  <si>
    <t xml:space="preserve"> คณะ</t>
  </si>
  <si>
    <t>จำนวนตัวบ่งชี้ เกณฑ์ สป.อว. (มีทั้งหมด 13 ตัว)
ถ้ามีตัวบ่งชี้ที่ยกเว้น ให้ลบจำนวนตัวบ่งชี้ในช่องนี้ด้วย</t>
  </si>
  <si>
    <t>ตารางการวิเคราะห์ผลการประเมินระดับคณะ  (ปีการศึกษา 2564)</t>
  </si>
  <si>
    <t>ตารางสรุปรายตัวบ่งชี้ของการประกันคุณภาพการศึกษาภายใน  ( ปีการศึกษา 2565)</t>
  </si>
  <si>
    <t>*** อย่าลืมปรับค่าคะแนน เต็ม 5 (ตัวบ่งชี้ 2.2 และ ตัวบ่งชี้ 2.3)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</si>
</sst>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"/>
    <numFmt numFmtId="167" formatCode="0.0000000000"/>
  </numFmts>
  <fonts count="44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rgb="FFCC00CC"/>
      <name val="TH SarabunPSK"/>
      <family val="2"/>
    </font>
    <font>
      <b/>
      <sz val="18"/>
      <color rgb="FFFF00FF"/>
      <name val="TH SarabunPSK"/>
      <family val="2"/>
    </font>
    <font>
      <b/>
      <sz val="18"/>
      <color rgb="FF3333FF"/>
      <name val="TH SarabunPSK"/>
      <family val="2"/>
    </font>
    <font>
      <b/>
      <sz val="16"/>
      <color rgb="FF3333FF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b/>
      <sz val="15"/>
      <color theme="1"/>
      <name val="TH SarabunPSK"/>
      <family val="2"/>
    </font>
    <font>
      <b/>
      <sz val="20"/>
      <color rgb="FF3333FF"/>
      <name val="TH SarabunPSK"/>
      <family val="2"/>
    </font>
    <font>
      <b/>
      <sz val="18"/>
      <color theme="0" tint="-0.249977111117893"/>
      <name val="TH SarabunPSK"/>
      <family val="2"/>
    </font>
    <font>
      <sz val="18"/>
      <color theme="0" tint="-0.249977111117893"/>
      <name val="TH SarabunPSK"/>
      <family val="2"/>
    </font>
    <font>
      <sz val="18"/>
      <color theme="0" tint="-0.34998626667073579"/>
      <name val="TH SarabunPSK"/>
      <family val="2"/>
    </font>
    <font>
      <sz val="18"/>
      <color rgb="FF3333FF"/>
      <name val="TH SarabunPSK"/>
      <family val="2"/>
    </font>
    <font>
      <sz val="18"/>
      <color rgb="FFFF00FF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rgb="FFFF33CC"/>
      <name val="TH SarabunPSK"/>
      <family val="2"/>
    </font>
    <font>
      <b/>
      <sz val="22"/>
      <color rgb="FFCC0099"/>
      <name val="TH SarabunPSK"/>
      <family val="2"/>
    </font>
    <font>
      <b/>
      <sz val="24"/>
      <color rgb="FFCC0099"/>
      <name val="TH SarabunPSK"/>
      <family val="2"/>
    </font>
    <font>
      <sz val="18"/>
      <color rgb="FFCC0099"/>
      <name val="TH SarabunPSK"/>
      <family val="2"/>
    </font>
    <font>
      <b/>
      <sz val="20"/>
      <color rgb="FFCC0099"/>
      <name val="TH SarabunPSK"/>
      <family val="2"/>
    </font>
    <font>
      <b/>
      <sz val="20"/>
      <color rgb="FFCC00CC"/>
      <name val="TH SarabunPSK"/>
      <family val="2"/>
    </font>
    <font>
      <sz val="20"/>
      <color rgb="FFCC00CC"/>
      <name val="TH SarabunPSK"/>
      <family val="2"/>
    </font>
    <font>
      <sz val="10"/>
      <name val="Arial"/>
      <family val="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  <font>
      <b/>
      <sz val="22"/>
      <color rgb="FFC00000"/>
      <name val="TH SarabunPSK"/>
      <family val="2"/>
    </font>
    <font>
      <b/>
      <sz val="18"/>
      <color rgb="FFC00000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sz val="17"/>
      <color theme="0"/>
      <name val="TH SarabunPSK"/>
      <family val="2"/>
    </font>
    <font>
      <b/>
      <sz val="17"/>
      <name val="TH SarabunPSK"/>
      <family val="2"/>
    </font>
    <font>
      <b/>
      <sz val="15"/>
      <color theme="5" tint="-0.249977111117893"/>
      <name val="TH SarabunPSK"/>
      <family val="2"/>
    </font>
    <font>
      <b/>
      <sz val="16"/>
      <color theme="5" tint="-0.249977111117893"/>
      <name val="TH SarabunPSK"/>
      <family val="2"/>
    </font>
    <font>
      <b/>
      <sz val="15"/>
      <color theme="9" tint="-0.499984740745262"/>
      <name val="TH SarabunPSK"/>
      <family val="2"/>
    </font>
    <font>
      <b/>
      <sz val="18"/>
      <color theme="9" tint="-0.49998474074526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333FF"/>
      </left>
      <right style="double">
        <color rgb="FF3333FF"/>
      </right>
      <top style="double">
        <color rgb="FF3333FF"/>
      </top>
      <bottom style="double">
        <color rgb="FF3333FF"/>
      </bottom>
      <diagonal/>
    </border>
    <border>
      <left/>
      <right/>
      <top/>
      <bottom style="double">
        <color rgb="FF3333FF"/>
      </bottom>
      <diagonal/>
    </border>
    <border>
      <left/>
      <right/>
      <top style="thin">
        <color auto="1"/>
      </top>
      <bottom style="double">
        <color rgb="FF3333FF"/>
      </bottom>
      <diagonal/>
    </border>
    <border>
      <left/>
      <right/>
      <top style="double">
        <color rgb="FF3333FF"/>
      </top>
      <bottom style="double">
        <color rgb="FF3333FF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333FF"/>
      </left>
      <right/>
      <top style="double">
        <color rgb="FF3333FF"/>
      </top>
      <bottom style="double">
        <color rgb="FF3333FF"/>
      </bottom>
      <diagonal/>
    </border>
    <border>
      <left style="hair">
        <color rgb="FF3333FF"/>
      </left>
      <right style="double">
        <color rgb="FF3333FF"/>
      </right>
      <top style="double">
        <color rgb="FF3333FF"/>
      </top>
      <bottom style="double">
        <color rgb="FF3333F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31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horizontal="left" indent="2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49" fontId="6" fillId="0" borderId="0" xfId="0" applyNumberFormat="1" applyFont="1" applyFill="1" applyBorder="1" applyAlignment="1">
      <alignment horizontal="center"/>
    </xf>
    <xf numFmtId="165" fontId="1" fillId="0" borderId="0" xfId="1" applyNumberFormat="1" applyFont="1"/>
    <xf numFmtId="0" fontId="13" fillId="0" borderId="0" xfId="0" applyFont="1"/>
    <xf numFmtId="0" fontId="13" fillId="0" borderId="1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horizontal="left" vertical="center" indent="5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top" wrapText="1" indent="1"/>
    </xf>
    <xf numFmtId="0" fontId="1" fillId="0" borderId="17" xfId="0" applyFont="1" applyBorder="1"/>
    <xf numFmtId="0" fontId="16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 indent="1"/>
    </xf>
    <xf numFmtId="2" fontId="1" fillId="0" borderId="0" xfId="0" applyNumberFormat="1" applyFont="1"/>
    <xf numFmtId="2" fontId="16" fillId="2" borderId="1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2" fontId="16" fillId="2" borderId="21" xfId="0" applyNumberFormat="1" applyFont="1" applyFill="1" applyBorder="1" applyAlignment="1">
      <alignment horizontal="center" vertical="center" wrapText="1"/>
    </xf>
    <xf numFmtId="2" fontId="16" fillId="2" borderId="21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2" fontId="13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5" fillId="3" borderId="13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167" fontId="7" fillId="0" borderId="23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/>
    <xf numFmtId="2" fontId="7" fillId="0" borderId="1" xfId="0" applyNumberFormat="1" applyFont="1" applyFill="1" applyBorder="1" applyAlignment="1">
      <alignment horizontal="center" vertical="top"/>
    </xf>
    <xf numFmtId="166" fontId="13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horizontal="center" vertical="top"/>
    </xf>
    <xf numFmtId="2" fontId="7" fillId="0" borderId="23" xfId="0" applyNumberFormat="1" applyFont="1" applyFill="1" applyBorder="1" applyAlignment="1">
      <alignment horizontal="center" vertical="top"/>
    </xf>
    <xf numFmtId="0" fontId="13" fillId="0" borderId="12" xfId="0" applyFont="1" applyBorder="1"/>
    <xf numFmtId="49" fontId="13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2" fontId="3" fillId="0" borderId="0" xfId="0" applyNumberFormat="1" applyFont="1"/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left" indent="3"/>
    </xf>
    <xf numFmtId="0" fontId="1" fillId="2" borderId="0" xfId="0" applyFont="1" applyFill="1" applyBorder="1"/>
    <xf numFmtId="0" fontId="9" fillId="0" borderId="0" xfId="0" applyFont="1" applyBorder="1" applyAlignment="1">
      <alignment horizontal="left" indent="3"/>
    </xf>
    <xf numFmtId="0" fontId="9" fillId="0" borderId="0" xfId="0" applyFont="1" applyBorder="1"/>
    <xf numFmtId="0" fontId="20" fillId="0" borderId="0" xfId="0" applyFont="1" applyBorder="1" applyAlignment="1">
      <alignment horizontal="center"/>
    </xf>
    <xf numFmtId="2" fontId="9" fillId="0" borderId="0" xfId="0" applyNumberFormat="1" applyFont="1" applyBorder="1"/>
    <xf numFmtId="2" fontId="1" fillId="0" borderId="0" xfId="0" applyNumberFormat="1" applyFont="1" applyBorder="1"/>
    <xf numFmtId="0" fontId="20" fillId="0" borderId="0" xfId="0" applyFont="1" applyBorder="1"/>
    <xf numFmtId="2" fontId="21" fillId="0" borderId="0" xfId="0" applyNumberFormat="1" applyFont="1" applyFill="1" applyBorder="1"/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/>
    <xf numFmtId="0" fontId="1" fillId="2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2" fillId="0" borderId="0" xfId="0" applyFont="1" applyBorder="1"/>
    <xf numFmtId="2" fontId="22" fillId="0" borderId="0" xfId="0" applyNumberFormat="1" applyFont="1" applyBorder="1"/>
    <xf numFmtId="2" fontId="23" fillId="0" borderId="0" xfId="0" applyNumberFormat="1" applyFont="1" applyFill="1" applyBorder="1"/>
    <xf numFmtId="2" fontId="24" fillId="0" borderId="0" xfId="0" applyNumberFormat="1" applyFont="1" applyFill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 applyAlignment="1">
      <alignment horizontal="left"/>
    </xf>
    <xf numFmtId="2" fontId="29" fillId="0" borderId="0" xfId="0" applyNumberFormat="1" applyFont="1" applyBorder="1"/>
    <xf numFmtId="2" fontId="30" fillId="0" borderId="0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2" fontId="2" fillId="2" borderId="0" xfId="0" applyNumberFormat="1" applyFont="1" applyFill="1" applyAlignment="1">
      <alignment horizontal="left" vertical="center" indent="2"/>
    </xf>
    <xf numFmtId="0" fontId="24" fillId="4" borderId="0" xfId="0" applyFont="1" applyFill="1" applyAlignment="1">
      <alignment horizontal="center" vertical="top"/>
    </xf>
    <xf numFmtId="165" fontId="12" fillId="2" borderId="1" xfId="1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left" vertical="center" wrapText="1"/>
    </xf>
    <xf numFmtId="0" fontId="35" fillId="2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3" xfId="0" applyFont="1" applyFill="1" applyBorder="1"/>
    <xf numFmtId="0" fontId="3" fillId="0" borderId="13" xfId="0" applyFont="1" applyFill="1" applyBorder="1"/>
    <xf numFmtId="0" fontId="3" fillId="0" borderId="20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6" fontId="39" fillId="0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0" fillId="2" borderId="0" xfId="0" applyFont="1" applyFill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6" fillId="0" borderId="10" xfId="0" applyFont="1" applyBorder="1" applyAlignment="1">
      <alignment horizontal="center" vertical="top"/>
    </xf>
    <xf numFmtId="2" fontId="36" fillId="0" borderId="10" xfId="0" applyNumberFormat="1" applyFont="1" applyBorder="1" applyAlignment="1">
      <alignment horizontal="center" vertical="top"/>
    </xf>
    <xf numFmtId="167" fontId="36" fillId="0" borderId="10" xfId="0" applyNumberFormat="1" applyFont="1" applyBorder="1" applyAlignment="1">
      <alignment horizontal="center" vertical="top"/>
    </xf>
    <xf numFmtId="166" fontId="38" fillId="0" borderId="10" xfId="0" applyNumberFormat="1" applyFont="1" applyFill="1" applyBorder="1" applyAlignment="1">
      <alignment horizontal="center" vertical="top"/>
    </xf>
    <xf numFmtId="0" fontId="9" fillId="2" borderId="22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2" fontId="16" fillId="0" borderId="11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166" fontId="16" fillId="0" borderId="11" xfId="0" applyNumberFormat="1" applyFont="1" applyBorder="1" applyAlignment="1">
      <alignment horizontal="center"/>
    </xf>
    <xf numFmtId="166" fontId="16" fillId="0" borderId="13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28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  <color rgb="FFFFFF00"/>
      <color rgb="FF336600"/>
      <color rgb="FFCCFFFF"/>
      <color rgb="FFFFFFCC"/>
      <color rgb="FFFFCC99"/>
      <color rgb="FF99CC00"/>
      <color rgb="FF99FF33"/>
      <color rgb="FFCCFF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333FF"/>
  </sheetPr>
  <dimension ref="A1:U29"/>
  <sheetViews>
    <sheetView tabSelected="1" zoomScale="120" zoomScaleNormal="120" workbookViewId="0">
      <selection activeCell="E11" sqref="E11"/>
    </sheetView>
  </sheetViews>
  <sheetFormatPr defaultColWidth="9.140625" defaultRowHeight="21"/>
  <cols>
    <col min="1" max="1" width="33.42578125" style="21" customWidth="1"/>
    <col min="2" max="2" width="8" style="14" customWidth="1"/>
    <col min="3" max="3" width="9.28515625" style="16" customWidth="1"/>
    <col min="4" max="4" width="11.85546875" style="16" customWidth="1"/>
    <col min="5" max="5" width="10.42578125" style="16" customWidth="1"/>
    <col min="6" max="6" width="13.42578125" style="16" customWidth="1"/>
    <col min="7" max="7" width="9.140625" style="16"/>
    <col min="8" max="8" width="13.7109375" style="14" customWidth="1"/>
    <col min="9" max="9" width="9.140625" style="14"/>
    <col min="10" max="10" width="5.42578125" style="151" customWidth="1"/>
    <col min="11" max="11" width="51.28515625" style="41" customWidth="1"/>
    <col min="12" max="12" width="15.42578125" style="148" customWidth="1"/>
    <col min="13" max="13" width="17.85546875" style="47" customWidth="1"/>
    <col min="14" max="21" width="9.140625" style="41"/>
    <col min="22" max="16384" width="9.140625" style="14"/>
  </cols>
  <sheetData>
    <row r="1" spans="1:21" ht="9.75" customHeight="1"/>
    <row r="2" spans="1:21" ht="33.75" customHeight="1">
      <c r="A2" s="169" t="s">
        <v>100</v>
      </c>
      <c r="B2" s="169"/>
      <c r="C2" s="169"/>
      <c r="D2" s="169"/>
      <c r="E2" s="169"/>
      <c r="F2" s="169"/>
      <c r="G2" s="169"/>
      <c r="H2" s="169"/>
      <c r="I2" s="169"/>
    </row>
    <row r="3" spans="1:21" ht="21" customHeight="1">
      <c r="A3" s="186" t="s">
        <v>112</v>
      </c>
      <c r="B3" s="186"/>
      <c r="C3" s="186"/>
      <c r="D3" s="186"/>
      <c r="E3" s="186"/>
      <c r="F3" s="186"/>
      <c r="G3" s="186"/>
      <c r="H3" s="186"/>
      <c r="I3" s="186"/>
    </row>
    <row r="4" spans="1:21" ht="21" customHeight="1">
      <c r="A4" s="185"/>
      <c r="B4" s="185"/>
      <c r="C4" s="185"/>
      <c r="D4" s="185"/>
      <c r="E4" s="185"/>
      <c r="F4" s="185"/>
      <c r="G4" s="185"/>
      <c r="H4" s="185"/>
      <c r="I4" s="185"/>
    </row>
    <row r="5" spans="1:21" s="16" customFormat="1" ht="26.25">
      <c r="A5" s="122" t="s">
        <v>111</v>
      </c>
      <c r="J5" s="152"/>
      <c r="K5" s="40"/>
      <c r="L5" s="149"/>
      <c r="M5" s="46"/>
      <c r="N5" s="40"/>
      <c r="O5" s="40"/>
      <c r="P5" s="40"/>
      <c r="Q5" s="40"/>
      <c r="R5" s="40"/>
      <c r="S5" s="40"/>
      <c r="T5" s="40"/>
      <c r="U5" s="40"/>
    </row>
    <row r="6" spans="1:21" s="16" customFormat="1" ht="26.25">
      <c r="A6" s="123" t="s">
        <v>108</v>
      </c>
      <c r="B6" s="53"/>
      <c r="C6" s="53"/>
      <c r="D6" s="53"/>
      <c r="E6" s="53"/>
      <c r="F6" s="53"/>
      <c r="G6" s="53"/>
      <c r="H6" s="53"/>
      <c r="J6" s="152"/>
      <c r="K6" s="40"/>
      <c r="L6" s="149"/>
      <c r="M6" s="46"/>
      <c r="N6" s="40"/>
      <c r="O6" s="40"/>
      <c r="P6" s="40"/>
      <c r="Q6" s="40"/>
      <c r="R6" s="40"/>
      <c r="S6" s="40"/>
      <c r="T6" s="40"/>
      <c r="U6" s="40"/>
    </row>
    <row r="7" spans="1:21">
      <c r="A7" s="17"/>
    </row>
    <row r="8" spans="1:21">
      <c r="A8" s="168" t="s">
        <v>10</v>
      </c>
      <c r="B8" s="168" t="s">
        <v>32</v>
      </c>
      <c r="C8" s="171" t="s">
        <v>33</v>
      </c>
      <c r="D8" s="171" t="s">
        <v>34</v>
      </c>
      <c r="E8" s="171"/>
      <c r="F8" s="171"/>
      <c r="G8" s="171" t="s">
        <v>35</v>
      </c>
      <c r="H8" s="168" t="s">
        <v>1</v>
      </c>
      <c r="I8" s="168" t="s">
        <v>36</v>
      </c>
    </row>
    <row r="9" spans="1:21">
      <c r="A9" s="168"/>
      <c r="B9" s="168"/>
      <c r="C9" s="171"/>
      <c r="D9" s="60" t="s">
        <v>37</v>
      </c>
      <c r="E9" s="60" t="s">
        <v>38</v>
      </c>
      <c r="F9" s="60" t="s">
        <v>39</v>
      </c>
      <c r="G9" s="171"/>
      <c r="H9" s="168"/>
      <c r="I9" s="168"/>
    </row>
    <row r="10" spans="1:21" ht="23.25">
      <c r="A10" s="50" t="s">
        <v>40</v>
      </c>
      <c r="B10" s="48"/>
      <c r="C10" s="64"/>
      <c r="D10" s="64"/>
      <c r="E10" s="64"/>
      <c r="F10" s="64"/>
      <c r="G10" s="64"/>
      <c r="H10" s="48"/>
      <c r="I10" s="49"/>
      <c r="J10" s="153"/>
      <c r="K10" s="124">
        <f>SUM(H11+H12+H13+H14+H15+H16)/คะแนนเฉลี่ยคณะ!M9</f>
        <v>0</v>
      </c>
      <c r="L10" s="148" t="s">
        <v>64</v>
      </c>
      <c r="M10" s="47" t="s">
        <v>65</v>
      </c>
    </row>
    <row r="11" spans="1:21" s="44" customFormat="1" ht="48.75" customHeight="1">
      <c r="A11" s="43" t="s">
        <v>54</v>
      </c>
      <c r="B11" s="18" t="s">
        <v>1</v>
      </c>
      <c r="C11" s="65"/>
      <c r="D11" s="66">
        <v>0</v>
      </c>
      <c r="E11" s="66">
        <v>2</v>
      </c>
      <c r="F11" s="67">
        <f>SUM(D11/E11)</f>
        <v>0</v>
      </c>
      <c r="G11" s="68" t="str">
        <f>IF(C11&lt;=F11,"/",IF(C11&gt;F11,"x"))</f>
        <v>/</v>
      </c>
      <c r="H11" s="57">
        <f>IF(M11&gt;=5,"5",M11)</f>
        <v>0</v>
      </c>
      <c r="I11" s="19"/>
      <c r="J11" s="154">
        <f t="shared" ref="J11:J16" si="0">H11</f>
        <v>0</v>
      </c>
      <c r="K11" s="42" t="s">
        <v>60</v>
      </c>
      <c r="L11" s="148"/>
      <c r="M11" s="47">
        <f>SUM(D11/E11)</f>
        <v>0</v>
      </c>
      <c r="N11" s="41"/>
      <c r="O11" s="41"/>
      <c r="P11" s="41"/>
      <c r="Q11" s="41"/>
      <c r="R11" s="41"/>
      <c r="S11" s="41"/>
      <c r="T11" s="41"/>
      <c r="U11" s="41"/>
    </row>
    <row r="12" spans="1:21" s="44" customFormat="1" ht="48.75" customHeight="1">
      <c r="A12" s="43" t="s">
        <v>41</v>
      </c>
      <c r="B12" s="18" t="s">
        <v>42</v>
      </c>
      <c r="C12" s="65"/>
      <c r="D12" s="66">
        <v>0</v>
      </c>
      <c r="E12" s="66">
        <v>175</v>
      </c>
      <c r="F12" s="67">
        <f>SUM(D12/E12)*100</f>
        <v>0</v>
      </c>
      <c r="G12" s="68" t="str">
        <f t="shared" ref="G12:G27" si="1">IF(C12&lt;=F12,"/",IF(C12&gt;F12,"x"))</f>
        <v>/</v>
      </c>
      <c r="H12" s="54">
        <f>IF(M12&gt;=5,"5",M12)</f>
        <v>0</v>
      </c>
      <c r="I12" s="19"/>
      <c r="J12" s="154">
        <f t="shared" si="0"/>
        <v>0</v>
      </c>
      <c r="K12" s="42" t="s">
        <v>61</v>
      </c>
      <c r="L12" s="148">
        <v>40</v>
      </c>
      <c r="M12" s="47">
        <f>SUM(F12*5)/L12</f>
        <v>0</v>
      </c>
      <c r="N12" s="41"/>
      <c r="O12" s="41"/>
      <c r="P12" s="41"/>
      <c r="Q12" s="41"/>
      <c r="R12" s="41"/>
      <c r="S12" s="41"/>
      <c r="T12" s="41"/>
      <c r="U12" s="41"/>
    </row>
    <row r="13" spans="1:21" s="44" customFormat="1" ht="48.75" customHeight="1">
      <c r="A13" s="43" t="s">
        <v>55</v>
      </c>
      <c r="B13" s="18" t="s">
        <v>42</v>
      </c>
      <c r="C13" s="65"/>
      <c r="D13" s="66">
        <v>0</v>
      </c>
      <c r="E13" s="66">
        <v>175</v>
      </c>
      <c r="F13" s="67">
        <f>SUM(D13/E13)*100</f>
        <v>0</v>
      </c>
      <c r="G13" s="68" t="str">
        <f t="shared" si="1"/>
        <v>/</v>
      </c>
      <c r="H13" s="54">
        <f>IF(M13&gt;=5,"5",M13)</f>
        <v>0</v>
      </c>
      <c r="I13" s="19"/>
      <c r="J13" s="154">
        <f t="shared" si="0"/>
        <v>0</v>
      </c>
      <c r="K13" s="42" t="s">
        <v>62</v>
      </c>
      <c r="L13" s="148">
        <v>60</v>
      </c>
      <c r="M13" s="56">
        <f>SUM(F13*5)/L13</f>
        <v>0</v>
      </c>
      <c r="N13" s="41"/>
      <c r="O13" s="41"/>
      <c r="P13" s="41"/>
      <c r="Q13" s="41"/>
      <c r="R13" s="41"/>
      <c r="S13" s="41"/>
      <c r="T13" s="41"/>
      <c r="U13" s="41"/>
    </row>
    <row r="14" spans="1:21" s="44" customFormat="1" ht="48.75" customHeight="1">
      <c r="A14" s="43" t="s">
        <v>56</v>
      </c>
      <c r="B14" s="18" t="s">
        <v>23</v>
      </c>
      <c r="C14" s="65"/>
      <c r="D14" s="66"/>
      <c r="E14" s="66">
        <v>1</v>
      </c>
      <c r="F14" s="67">
        <f>SUM(D14/E14)</f>
        <v>0</v>
      </c>
      <c r="G14" s="68" t="str">
        <f t="shared" si="1"/>
        <v>/</v>
      </c>
      <c r="H14" s="45"/>
      <c r="I14" s="19"/>
      <c r="J14" s="154">
        <f t="shared" si="0"/>
        <v>0</v>
      </c>
      <c r="K14" s="42" t="s">
        <v>63</v>
      </c>
      <c r="L14" s="148"/>
      <c r="M14" s="47"/>
      <c r="N14" s="41"/>
      <c r="O14" s="41"/>
      <c r="P14" s="41"/>
      <c r="Q14" s="41"/>
      <c r="R14" s="41"/>
      <c r="S14" s="41"/>
      <c r="T14" s="41"/>
      <c r="U14" s="41"/>
    </row>
    <row r="15" spans="1:21" ht="39">
      <c r="A15" s="15" t="s">
        <v>43</v>
      </c>
      <c r="B15" s="18" t="s">
        <v>20</v>
      </c>
      <c r="C15" s="65"/>
      <c r="D15" s="166" t="s">
        <v>66</v>
      </c>
      <c r="E15" s="167"/>
      <c r="F15" s="62"/>
      <c r="G15" s="68" t="str">
        <f t="shared" si="1"/>
        <v>/</v>
      </c>
      <c r="H15" s="51" t="str">
        <f>IF(F15&lt;=0,"0",IF(F15&lt;=1,"1",IF(F15&lt;=2,"2",IF(F15&lt;=4,"3",IF(F15&lt;=5,"4",IF(F15&lt;=6,"5",))))))</f>
        <v>0</v>
      </c>
      <c r="I15" s="19"/>
      <c r="J15" s="155" t="str">
        <f t="shared" si="0"/>
        <v>0</v>
      </c>
      <c r="K15" s="59"/>
    </row>
    <row r="16" spans="1:21" ht="39">
      <c r="A16" s="15" t="s">
        <v>44</v>
      </c>
      <c r="B16" s="18" t="s">
        <v>20</v>
      </c>
      <c r="C16" s="65"/>
      <c r="D16" s="166" t="s">
        <v>66</v>
      </c>
      <c r="E16" s="167"/>
      <c r="F16" s="63"/>
      <c r="G16" s="68" t="str">
        <f>IF(C16&lt;=F16,"/",IF(C16&gt;F16,"x"))</f>
        <v>/</v>
      </c>
      <c r="H16" s="52" t="str">
        <f>IF(F16&lt;=0,"0",IF(F16&lt;=1,"1",IF(F16&lt;=2,"2",IF(F16&lt;=4,"3",IF(F16&lt;=5,"4",IF(F16&lt;=6,"5",))))))</f>
        <v>0</v>
      </c>
      <c r="I16" s="19"/>
      <c r="J16" s="155" t="str">
        <f t="shared" si="0"/>
        <v>0</v>
      </c>
      <c r="K16" s="59"/>
    </row>
    <row r="17" spans="1:21" ht="23.25">
      <c r="A17" s="50" t="s">
        <v>45</v>
      </c>
      <c r="B17" s="48"/>
      <c r="C17" s="64"/>
      <c r="D17" s="64"/>
      <c r="E17" s="64"/>
      <c r="F17" s="64"/>
      <c r="G17" s="64"/>
      <c r="H17" s="48"/>
      <c r="I17" s="49"/>
      <c r="J17" s="153"/>
      <c r="K17" s="124">
        <f>SUM(H18+H19+H20)/คะแนนเฉลี่ยคณะ!M10</f>
        <v>0</v>
      </c>
    </row>
    <row r="18" spans="1:21" ht="39">
      <c r="A18" s="15" t="s">
        <v>57</v>
      </c>
      <c r="B18" s="18" t="s">
        <v>20</v>
      </c>
      <c r="C18" s="65"/>
      <c r="D18" s="166" t="s">
        <v>66</v>
      </c>
      <c r="E18" s="167"/>
      <c r="F18" s="62"/>
      <c r="G18" s="68" t="str">
        <f t="shared" si="1"/>
        <v>/</v>
      </c>
      <c r="H18" s="51" t="str">
        <f>IF(F18&lt;=0,"0",IF(F18&lt;=1,"1",IF(F18&lt;=2,"2",IF(F18&lt;=4,"3",IF(F18&lt;=5,"4",IF(F18&lt;=6,"5",))))))</f>
        <v>0</v>
      </c>
      <c r="I18" s="20"/>
      <c r="J18" s="155" t="str">
        <f>H18</f>
        <v>0</v>
      </c>
      <c r="K18" s="170" t="s">
        <v>101</v>
      </c>
      <c r="L18" s="170"/>
    </row>
    <row r="19" spans="1:21" s="44" customFormat="1" ht="125.25" customHeight="1">
      <c r="A19" s="43" t="s">
        <v>107</v>
      </c>
      <c r="B19" s="18" t="s">
        <v>46</v>
      </c>
      <c r="C19" s="125"/>
      <c r="D19" s="66"/>
      <c r="E19" s="66">
        <v>19</v>
      </c>
      <c r="F19" s="67">
        <f>SUM(D19/E19)</f>
        <v>0</v>
      </c>
      <c r="G19" s="68" t="str">
        <f t="shared" si="1"/>
        <v>/</v>
      </c>
      <c r="H19" s="145">
        <f>IF(M19&gt;=5,"5",M19)</f>
        <v>0</v>
      </c>
      <c r="I19" s="19"/>
      <c r="J19" s="156">
        <f>H19</f>
        <v>0</v>
      </c>
      <c r="K19" s="42" t="s">
        <v>67</v>
      </c>
      <c r="L19" s="150">
        <v>25000</v>
      </c>
      <c r="M19" s="55">
        <f>SUM(F19*5)/L19</f>
        <v>0</v>
      </c>
      <c r="N19" s="41"/>
      <c r="O19" s="41"/>
      <c r="P19" s="41"/>
      <c r="Q19" s="41"/>
      <c r="R19" s="41"/>
      <c r="S19" s="41"/>
      <c r="T19" s="41"/>
      <c r="U19" s="41"/>
    </row>
    <row r="20" spans="1:21" s="44" customFormat="1" ht="147" customHeight="1">
      <c r="A20" s="43" t="s">
        <v>106</v>
      </c>
      <c r="B20" s="18" t="s">
        <v>42</v>
      </c>
      <c r="C20" s="65"/>
      <c r="D20" s="66"/>
      <c r="E20" s="66">
        <v>23</v>
      </c>
      <c r="F20" s="67">
        <f>SUM(D20/E20)*100</f>
        <v>0</v>
      </c>
      <c r="G20" s="68" t="str">
        <f t="shared" si="1"/>
        <v>/</v>
      </c>
      <c r="H20" s="145">
        <f>IF(M20&gt;=5,"5",M20)</f>
        <v>0</v>
      </c>
      <c r="I20" s="19"/>
      <c r="J20" s="156">
        <f>H20</f>
        <v>0</v>
      </c>
      <c r="K20" s="42" t="s">
        <v>68</v>
      </c>
      <c r="L20" s="150">
        <v>20</v>
      </c>
      <c r="M20" s="47">
        <f>SUM(F20*5)/L20</f>
        <v>0</v>
      </c>
      <c r="N20" s="41"/>
      <c r="O20" s="41"/>
      <c r="P20" s="41"/>
      <c r="Q20" s="41"/>
      <c r="R20" s="41"/>
      <c r="S20" s="41"/>
      <c r="T20" s="41"/>
      <c r="U20" s="41"/>
    </row>
    <row r="21" spans="1:21" ht="23.25">
      <c r="A21" s="50" t="s">
        <v>47</v>
      </c>
      <c r="B21" s="48"/>
      <c r="C21" s="64"/>
      <c r="D21" s="64"/>
      <c r="E21" s="64"/>
      <c r="F21" s="64"/>
      <c r="G21" s="64"/>
      <c r="H21" s="48"/>
      <c r="I21" s="49"/>
      <c r="J21" s="153"/>
      <c r="K21" s="124">
        <f>SUM(H22+0)/คะแนนเฉลี่ยคณะ!M11</f>
        <v>0</v>
      </c>
    </row>
    <row r="22" spans="1:21" s="44" customFormat="1" ht="30" customHeight="1">
      <c r="A22" s="127" t="s">
        <v>48</v>
      </c>
      <c r="B22" s="128" t="s">
        <v>20</v>
      </c>
      <c r="C22" s="129"/>
      <c r="D22" s="164" t="s">
        <v>58</v>
      </c>
      <c r="E22" s="165"/>
      <c r="F22" s="62"/>
      <c r="G22" s="130" t="str">
        <f t="shared" si="1"/>
        <v>/</v>
      </c>
      <c r="H22" s="51" t="str">
        <f>IF(F22&lt;=0,"0",IF(F22&lt;=1,"1",IF(F22&lt;=2,"2",IF(F22&lt;=4,"3",IF(F22&lt;=5,"4",IF(F22&lt;=6,"5",))))))</f>
        <v>0</v>
      </c>
      <c r="I22" s="131"/>
      <c r="J22" s="155" t="str">
        <f>H22</f>
        <v>0</v>
      </c>
      <c r="K22" s="59"/>
      <c r="L22" s="148"/>
      <c r="M22" s="47"/>
      <c r="N22" s="41"/>
      <c r="O22" s="41"/>
      <c r="P22" s="41"/>
      <c r="Q22" s="41"/>
      <c r="R22" s="41"/>
      <c r="S22" s="41"/>
      <c r="T22" s="41"/>
      <c r="U22" s="41"/>
    </row>
    <row r="23" spans="1:21" ht="19.5" customHeight="1">
      <c r="A23" s="50" t="s">
        <v>49</v>
      </c>
      <c r="B23" s="48"/>
      <c r="C23" s="64"/>
      <c r="D23" s="64"/>
      <c r="E23" s="64"/>
      <c r="F23" s="64"/>
      <c r="G23" s="64"/>
      <c r="H23" s="48"/>
      <c r="I23" s="49"/>
      <c r="J23" s="153"/>
      <c r="K23" s="124">
        <f>SUM(H24+0)/คะแนนเฉลี่ยคณะ!M12</f>
        <v>0</v>
      </c>
    </row>
    <row r="24" spans="1:21" ht="39">
      <c r="A24" s="132" t="s">
        <v>50</v>
      </c>
      <c r="B24" s="128" t="s">
        <v>20</v>
      </c>
      <c r="C24" s="129"/>
      <c r="D24" s="164" t="s">
        <v>58</v>
      </c>
      <c r="E24" s="165"/>
      <c r="F24" s="62"/>
      <c r="G24" s="130" t="str">
        <f t="shared" si="1"/>
        <v>/</v>
      </c>
      <c r="H24" s="51" t="str">
        <f>IF(F24&lt;=0,"0",IF(F24&lt;=1,"1",IF(F24&lt;=2,"2",IF(F24&lt;=4,"3",IF(F24&lt;=5,"4",IF(F24&lt;=7,"5",))))))</f>
        <v>0</v>
      </c>
      <c r="I24" s="131"/>
      <c r="J24" s="155" t="str">
        <f>H24</f>
        <v>0</v>
      </c>
      <c r="K24" s="59"/>
    </row>
    <row r="25" spans="1:21" ht="23.25">
      <c r="A25" s="50" t="s">
        <v>51</v>
      </c>
      <c r="B25" s="48"/>
      <c r="C25" s="64"/>
      <c r="D25" s="64"/>
      <c r="E25" s="64"/>
      <c r="F25" s="64"/>
      <c r="G25" s="64"/>
      <c r="H25" s="48"/>
      <c r="I25" s="49"/>
      <c r="J25" s="153"/>
      <c r="K25" s="124">
        <f>SUM(H26+H27)/คะแนนเฉลี่ยคณะ!M13</f>
        <v>0</v>
      </c>
    </row>
    <row r="26" spans="1:21" ht="69" customHeight="1">
      <c r="A26" s="15" t="s">
        <v>52</v>
      </c>
      <c r="B26" s="18" t="s">
        <v>20</v>
      </c>
      <c r="C26" s="69"/>
      <c r="D26" s="166" t="s">
        <v>58</v>
      </c>
      <c r="E26" s="167"/>
      <c r="F26" s="62"/>
      <c r="G26" s="68" t="str">
        <f t="shared" si="1"/>
        <v>/</v>
      </c>
      <c r="H26" s="51" t="str">
        <f>IF(F26&lt;=0,"0",IF(F26&lt;=1,"1",IF(F26&lt;=2,"2",IF(F26&lt;=4,"3",IF(F26&lt;=6,"4",IF(F26&lt;=7,"5",))))))</f>
        <v>0</v>
      </c>
      <c r="I26" s="19"/>
      <c r="J26" s="155" t="str">
        <f>H26</f>
        <v>0</v>
      </c>
      <c r="K26" s="59"/>
    </row>
    <row r="27" spans="1:21" ht="39">
      <c r="A27" s="15" t="s">
        <v>53</v>
      </c>
      <c r="B27" s="18" t="s">
        <v>20</v>
      </c>
      <c r="C27" s="69"/>
      <c r="D27" s="166" t="s">
        <v>58</v>
      </c>
      <c r="E27" s="167"/>
      <c r="F27" s="63"/>
      <c r="G27" s="68" t="str">
        <f t="shared" si="1"/>
        <v>/</v>
      </c>
      <c r="H27" s="61" t="str">
        <f>IF(F27&lt;=0,"0",IF(F27&lt;=1,"1",IF(F27&lt;=2,"2",IF(F27&lt;=4,"3",IF(F27&lt;=5,"4",IF(F27&lt;=6,"5",))))))</f>
        <v>0</v>
      </c>
      <c r="I27" s="19"/>
      <c r="J27" s="154" t="str">
        <f>H27</f>
        <v>0</v>
      </c>
      <c r="K27" s="59"/>
    </row>
    <row r="28" spans="1:21" ht="30" customHeight="1">
      <c r="A28" s="22" t="s">
        <v>105</v>
      </c>
      <c r="B28" s="162">
        <f>SUM(J11+J12+J13+J14+J15+J16+J18+J19+J20+J22+J24+J26+J27)</f>
        <v>0</v>
      </c>
      <c r="C28" s="163"/>
      <c r="D28" s="163"/>
      <c r="E28" s="163"/>
      <c r="F28" s="163"/>
      <c r="G28" s="163"/>
      <c r="H28" s="163"/>
      <c r="I28" s="58"/>
    </row>
    <row r="29" spans="1:21" ht="30" customHeight="1">
      <c r="A29" s="22" t="s">
        <v>59</v>
      </c>
      <c r="B29" s="160">
        <f>SUM(B28/คะแนนเฉลี่ยคณะ!M15)</f>
        <v>0</v>
      </c>
      <c r="C29" s="161"/>
      <c r="D29" s="161"/>
      <c r="E29" s="161"/>
      <c r="F29" s="161"/>
      <c r="G29" s="161"/>
      <c r="H29" s="161"/>
      <c r="I29" s="58"/>
    </row>
  </sheetData>
  <sheetProtection formatCells="0" formatColumns="0" formatRows="0"/>
  <protectedRanges>
    <protectedRange sqref="C19:E20" name="ช่วง6"/>
    <protectedRange sqref="C18:F18" name="ช่วง5"/>
    <protectedRange sqref="A6:H6" name="ช่วง1"/>
    <protectedRange sqref="C11:E14" name="ช่วง2"/>
    <protectedRange sqref="C15:F16" name="ช่วง3"/>
    <protectedRange sqref="H14" name="ช่วง4"/>
    <protectedRange sqref="C22:F27" name="ช่วง7"/>
    <protectedRange sqref="L19:L20" name="ช่วง8"/>
  </protectedRanges>
  <mergeCells count="19">
    <mergeCell ref="A2:I2"/>
    <mergeCell ref="K18:L18"/>
    <mergeCell ref="A8:A9"/>
    <mergeCell ref="B8:B9"/>
    <mergeCell ref="C8:C9"/>
    <mergeCell ref="D8:F8"/>
    <mergeCell ref="G8:G9"/>
    <mergeCell ref="A3:I3"/>
    <mergeCell ref="D15:E15"/>
    <mergeCell ref="D16:E16"/>
    <mergeCell ref="D18:E18"/>
    <mergeCell ref="I8:I9"/>
    <mergeCell ref="H8:H9"/>
    <mergeCell ref="B29:H29"/>
    <mergeCell ref="B28:H28"/>
    <mergeCell ref="D22:E22"/>
    <mergeCell ref="D24:E24"/>
    <mergeCell ref="D26:E26"/>
    <mergeCell ref="D27:E27"/>
  </mergeCells>
  <printOptions horizontalCentered="1"/>
  <pageMargins left="0" right="0" top="0" bottom="0" header="0.11811023622047245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333FF"/>
  </sheetPr>
  <dimension ref="A1:M17"/>
  <sheetViews>
    <sheetView topLeftCell="A4" workbookViewId="0">
      <selection activeCell="L10" sqref="L10"/>
    </sheetView>
  </sheetViews>
  <sheetFormatPr defaultColWidth="9.140625" defaultRowHeight="23.25"/>
  <cols>
    <col min="1" max="1" width="9.28515625" style="1" customWidth="1"/>
    <col min="2" max="2" width="7.28515625" style="1" customWidth="1"/>
    <col min="3" max="5" width="14.85546875" style="1" customWidth="1"/>
    <col min="6" max="6" width="16.140625" style="1" customWidth="1"/>
    <col min="7" max="7" width="38.85546875" style="1" customWidth="1"/>
    <col min="8" max="8" width="9.85546875" style="1" customWidth="1"/>
    <col min="9" max="9" width="9.28515625" style="1" customWidth="1"/>
    <col min="10" max="13" width="15.140625" style="1" customWidth="1"/>
    <col min="14" max="16384" width="9.140625" style="1"/>
  </cols>
  <sheetData>
    <row r="1" spans="1:13" ht="9" customHeight="1"/>
    <row r="2" spans="1:13" ht="30" customHeight="1">
      <c r="A2" s="169" t="s">
        <v>99</v>
      </c>
      <c r="B2" s="169"/>
      <c r="C2" s="169"/>
      <c r="D2" s="169"/>
      <c r="E2" s="169"/>
      <c r="F2" s="169"/>
      <c r="G2" s="169"/>
    </row>
    <row r="3" spans="1:13" ht="18.75" customHeight="1" thickBot="1"/>
    <row r="4" spans="1:13" ht="24" thickTop="1">
      <c r="A4" s="3" t="s">
        <v>110</v>
      </c>
      <c r="I4" s="179" t="s">
        <v>109</v>
      </c>
      <c r="J4" s="180"/>
      <c r="K4" s="180"/>
      <c r="L4" s="180"/>
      <c r="M4" s="180"/>
    </row>
    <row r="5" spans="1:13">
      <c r="A5" s="3"/>
      <c r="B5" s="76" t="str">
        <f>ใส่คะแนนคณะ!A6</f>
        <v xml:space="preserve"> คณะ</v>
      </c>
      <c r="C5" s="30"/>
      <c r="F5" s="133" t="s">
        <v>104</v>
      </c>
      <c r="I5" s="181"/>
      <c r="J5" s="182"/>
      <c r="K5" s="182"/>
      <c r="L5" s="182"/>
      <c r="M5" s="182"/>
    </row>
    <row r="6" spans="1:13" ht="15" customHeight="1">
      <c r="A6" s="3"/>
      <c r="I6" s="183"/>
      <c r="J6" s="184"/>
      <c r="K6" s="184"/>
      <c r="L6" s="184"/>
      <c r="M6" s="184"/>
    </row>
    <row r="7" spans="1:13" ht="24.75" customHeight="1">
      <c r="A7" s="174" t="s">
        <v>8</v>
      </c>
      <c r="B7" s="173" t="s">
        <v>9</v>
      </c>
      <c r="C7" s="173"/>
      <c r="D7" s="173"/>
      <c r="E7" s="173"/>
      <c r="F7" s="173"/>
      <c r="G7" s="7" t="s">
        <v>0</v>
      </c>
      <c r="H7" s="28"/>
      <c r="I7" s="177" t="s">
        <v>8</v>
      </c>
      <c r="J7" s="172"/>
      <c r="K7" s="172"/>
      <c r="L7" s="172"/>
      <c r="M7" s="172"/>
    </row>
    <row r="8" spans="1:13" ht="114.75" customHeight="1" thickBot="1">
      <c r="A8" s="175"/>
      <c r="B8" s="4" t="s">
        <v>10</v>
      </c>
      <c r="C8" s="5" t="s">
        <v>2</v>
      </c>
      <c r="D8" s="5" t="s">
        <v>3</v>
      </c>
      <c r="E8" s="5" t="s">
        <v>4</v>
      </c>
      <c r="F8" s="34" t="s">
        <v>5</v>
      </c>
      <c r="G8" s="25" t="s">
        <v>11</v>
      </c>
      <c r="H8" s="29"/>
      <c r="I8" s="178"/>
      <c r="J8" s="134" t="s">
        <v>2</v>
      </c>
      <c r="K8" s="134" t="s">
        <v>3</v>
      </c>
      <c r="L8" s="134" t="s">
        <v>4</v>
      </c>
      <c r="M8" s="135" t="s">
        <v>5</v>
      </c>
    </row>
    <row r="9" spans="1:13" ht="27.75" thickTop="1" thickBot="1">
      <c r="A9" s="6">
        <v>1</v>
      </c>
      <c r="B9" s="74">
        <f>M9</f>
        <v>6</v>
      </c>
      <c r="C9" s="23">
        <f>SUM(ใส่คะแนนคณะ!J12+ใส่คะแนนคณะ!J13+ใส่คะแนนคณะ!J14)/คะแนนเฉลี่ยคณะ!J9</f>
        <v>0</v>
      </c>
      <c r="D9" s="23">
        <f>SUM(ใส่คะแนนคณะ!J15+ใส่คะแนนคณะ!J16)/คะแนนเฉลี่ยคณะ!K9</f>
        <v>0</v>
      </c>
      <c r="E9" s="32">
        <f>SUM(ใส่คะแนนคณะ!J11+0)/คะแนนเฉลี่ยคณะ!L9</f>
        <v>0</v>
      </c>
      <c r="F9" s="35">
        <f>SUM(ใส่คะแนนคณะ!J11+ใส่คะแนนคณะ!J12+ใส่คะแนนคณะ!J13+ใส่คะแนนคณะ!J15+ใส่คะแนนคณะ!J16+ใส่คะแนนคณะ!H14)/คะแนนเฉลี่ยคณะ!M9</f>
        <v>0</v>
      </c>
      <c r="G9" s="157" t="str">
        <f>IF(F9&lt;=1.5," การดำเนินงานต้องปรับปรุงเร่งด่วน",IF(F9&lt;=2.5,"การดำเนินงานต้องปรับปรุง",IF(F9&lt;=3.5,"การดำเนินงานระดับพอใช้",IF(F9&lt;=4.5,"การดำเนินงานระดับดี",IF(F9&lt;=5,"การดำเนินงานระดับดีมาก",)))))</f>
        <v xml:space="preserve"> การดำเนินงานต้องปรับปรุงเร่งด่วน</v>
      </c>
      <c r="H9" s="27"/>
      <c r="I9" s="136">
        <v>1</v>
      </c>
      <c r="J9" s="159">
        <v>3</v>
      </c>
      <c r="K9" s="146">
        <v>2</v>
      </c>
      <c r="L9" s="143">
        <v>1</v>
      </c>
      <c r="M9" s="121">
        <f>SUM(J9:L9)</f>
        <v>6</v>
      </c>
    </row>
    <row r="10" spans="1:13" ht="27.75" thickTop="1" thickBot="1">
      <c r="A10" s="6">
        <v>2</v>
      </c>
      <c r="B10" s="75">
        <f>M10</f>
        <v>3</v>
      </c>
      <c r="C10" s="24">
        <f>SUM(ใส่คะแนนคณะ!H19/คะแนนเฉลี่ยคณะ!J10)</f>
        <v>0</v>
      </c>
      <c r="D10" s="24">
        <f>SUM(ใส่คะแนนคณะ!J18+0)/คะแนนเฉลี่ยคณะ!K10</f>
        <v>0</v>
      </c>
      <c r="E10" s="33">
        <f>SUM(ใส่คะแนนคณะ!J20+0)/คะแนนเฉลี่ยคณะ!L10</f>
        <v>0</v>
      </c>
      <c r="F10" s="36">
        <f>SUM(ใส่คะแนนคณะ!J18+ใส่คะแนนคณะ!J19+ใส่คะแนนคณะ!J20+0)/คะแนนเฉลี่ยคณะ!M10</f>
        <v>0</v>
      </c>
      <c r="G10" s="157" t="str">
        <f t="shared" ref="G10:G15" si="0">IF(F10&lt;=1.5," การดำเนินงานต้องปรับปรุงเร่งด่วน",IF(F10&lt;=2.5,"การดำเนินงานต้องปรับปรุง",IF(F10&lt;=3.5,"การดำเนินงานระดับพอใช้",IF(F10&lt;=4.5,"การดำเนินงานระดับดี",IF(F10&lt;=5,"การดำเนินงานระดับดีมาก",)))))</f>
        <v xml:space="preserve"> การดำเนินงานต้องปรับปรุงเร่งด่วน</v>
      </c>
      <c r="H10" s="27"/>
      <c r="I10" s="136">
        <v>2</v>
      </c>
      <c r="J10" s="144">
        <v>1</v>
      </c>
      <c r="K10" s="147">
        <v>1</v>
      </c>
      <c r="L10" s="144">
        <v>1</v>
      </c>
      <c r="M10" s="121">
        <f t="shared" ref="M10:M13" si="1">SUM(J10:L10)</f>
        <v>3</v>
      </c>
    </row>
    <row r="11" spans="1:13" ht="27.75" thickTop="1" thickBot="1">
      <c r="A11" s="6">
        <v>3</v>
      </c>
      <c r="B11" s="75">
        <f>M11</f>
        <v>1</v>
      </c>
      <c r="C11" s="72" t="s">
        <v>7</v>
      </c>
      <c r="D11" s="24">
        <f>SUM(ใส่คะแนนคณะ!J22+0)/คะแนนเฉลี่ยคณะ!K11</f>
        <v>0</v>
      </c>
      <c r="E11" s="73" t="s">
        <v>7</v>
      </c>
      <c r="F11" s="36">
        <f>SUM(ใส่คะแนนคณะ!J22+0)/คะแนนเฉลี่ยคณะ!M11</f>
        <v>0</v>
      </c>
      <c r="G11" s="157" t="str">
        <f t="shared" si="0"/>
        <v xml:space="preserve"> การดำเนินงานต้องปรับปรุงเร่งด่วน</v>
      </c>
      <c r="H11" s="27"/>
      <c r="I11" s="136">
        <v>3</v>
      </c>
      <c r="J11" s="137" t="s">
        <v>7</v>
      </c>
      <c r="K11" s="147">
        <v>1</v>
      </c>
      <c r="L11" s="137" t="s">
        <v>7</v>
      </c>
      <c r="M11" s="121">
        <f t="shared" si="1"/>
        <v>1</v>
      </c>
    </row>
    <row r="12" spans="1:13" ht="27.75" thickTop="1" thickBot="1">
      <c r="A12" s="6">
        <v>4</v>
      </c>
      <c r="B12" s="75">
        <f>M12</f>
        <v>1</v>
      </c>
      <c r="C12" s="72" t="s">
        <v>7</v>
      </c>
      <c r="D12" s="24">
        <f>SUM(ใส่คะแนนคณะ!J24+0)/คะแนนเฉลี่ยคณะ!K12</f>
        <v>0</v>
      </c>
      <c r="E12" s="73" t="s">
        <v>7</v>
      </c>
      <c r="F12" s="36">
        <f>SUM(ใส่คะแนนคณะ!J24+0)/คะแนนเฉลี่ยคณะ!M12</f>
        <v>0</v>
      </c>
      <c r="G12" s="157" t="str">
        <f t="shared" si="0"/>
        <v xml:space="preserve"> การดำเนินงานต้องปรับปรุงเร่งด่วน</v>
      </c>
      <c r="H12" s="27"/>
      <c r="I12" s="136">
        <v>4</v>
      </c>
      <c r="J12" s="137" t="s">
        <v>7</v>
      </c>
      <c r="K12" s="147">
        <v>1</v>
      </c>
      <c r="L12" s="137" t="s">
        <v>7</v>
      </c>
      <c r="M12" s="121">
        <f t="shared" si="1"/>
        <v>1</v>
      </c>
    </row>
    <row r="13" spans="1:13" ht="27.75" thickTop="1" thickBot="1">
      <c r="A13" s="6">
        <v>5</v>
      </c>
      <c r="B13" s="75">
        <f>M13</f>
        <v>2</v>
      </c>
      <c r="C13" s="72" t="s">
        <v>7</v>
      </c>
      <c r="D13" s="24">
        <f>SUM(ใส่คะแนนคณะ!J26+ใส่คะแนนคณะ!J27)/คะแนนเฉลี่ยคณะ!K13</f>
        <v>0</v>
      </c>
      <c r="E13" s="73" t="s">
        <v>7</v>
      </c>
      <c r="F13" s="36">
        <f>SUM(ใส่คะแนนคณะ!J26+ใส่คะแนนคณะ!J27+0)/M13</f>
        <v>0</v>
      </c>
      <c r="G13" s="157" t="str">
        <f t="shared" si="0"/>
        <v xml:space="preserve"> การดำเนินงานต้องปรับปรุงเร่งด่วน</v>
      </c>
      <c r="H13" s="27"/>
      <c r="I13" s="136">
        <v>5</v>
      </c>
      <c r="J13" s="137" t="s">
        <v>7</v>
      </c>
      <c r="K13" s="147">
        <v>2</v>
      </c>
      <c r="L13" s="137" t="s">
        <v>7</v>
      </c>
      <c r="M13" s="121">
        <f t="shared" si="1"/>
        <v>2</v>
      </c>
    </row>
    <row r="14" spans="1:13" ht="24.75" thickTop="1" thickBot="1">
      <c r="A14" s="37"/>
      <c r="B14" s="37"/>
      <c r="C14" s="38">
        <f>J15</f>
        <v>4</v>
      </c>
      <c r="D14" s="38">
        <f>K15</f>
        <v>7</v>
      </c>
      <c r="E14" s="38">
        <f>L15</f>
        <v>2</v>
      </c>
      <c r="F14" s="39">
        <f>M15</f>
        <v>13</v>
      </c>
      <c r="G14" s="26"/>
      <c r="H14" s="2"/>
      <c r="I14" s="138"/>
      <c r="J14" s="138"/>
      <c r="K14" s="138"/>
      <c r="L14" s="138"/>
      <c r="M14" s="139"/>
    </row>
    <row r="15" spans="1:13" ht="32.25" thickTop="1" thickBot="1">
      <c r="A15" s="176" t="s">
        <v>0</v>
      </c>
      <c r="B15" s="176"/>
      <c r="C15" s="31">
        <f>SUM(ใส่คะแนนคณะ!H12+ใส่คะแนนคณะ!H13+ใส่คะแนนคณะ!H14+ใส่คะแนนคณะ!H19)/คะแนนเฉลี่ยคณะ!J15</f>
        <v>0</v>
      </c>
      <c r="D15" s="31">
        <f>SUM(ใส่คะแนนคณะ!J15+ใส่คะแนนคณะ!J16+ใส่คะแนนคณะ!J18+ใส่คะแนนคณะ!J22+ใส่คะแนนคณะ!J24+ใส่คะแนนคณะ!J26+ใส่คะแนนคณะ!J27)/คะแนนเฉลี่ยคณะ!K15</f>
        <v>0</v>
      </c>
      <c r="E15" s="31">
        <f>SUM(ใส่คะแนนคณะ!J11+ใส่คะแนนคณะ!J20)/คะแนนเฉลี่ยคณะ!L15</f>
        <v>0</v>
      </c>
      <c r="F15" s="36">
        <f>SUM(ใส่คะแนนคณะ!J11+ใส่คะแนนคณะ!J12+ใส่คะแนนคณะ!J13+ใส่คะแนนคณะ!J14+ใส่คะแนนคณะ!J15+ใส่คะแนนคณะ!J16+ใส่คะแนนคณะ!J18+ใส่คะแนนคณะ!J19+ใส่คะแนนคณะ!J20+ใส่คะแนนคณะ!J22+ใส่คะแนนคณะ!J24+ใส่คะแนนคณะ!J26+ใส่คะแนนคณะ!J27)/คะแนนเฉลี่ยคณะ!M15</f>
        <v>0</v>
      </c>
      <c r="G15" s="158" t="str">
        <f t="shared" si="0"/>
        <v xml:space="preserve"> การดำเนินงานต้องปรับปรุงเร่งด่วน</v>
      </c>
      <c r="H15" s="27"/>
      <c r="I15" s="140" t="s">
        <v>6</v>
      </c>
      <c r="J15" s="141">
        <f>SUM(J9:J13)</f>
        <v>4</v>
      </c>
      <c r="K15" s="141">
        <f t="shared" ref="K15:L15" si="2">SUM(K9:K13)</f>
        <v>7</v>
      </c>
      <c r="L15" s="141">
        <f t="shared" si="2"/>
        <v>2</v>
      </c>
      <c r="M15" s="142">
        <f>SUM(M9:M13)</f>
        <v>13</v>
      </c>
    </row>
    <row r="16" spans="1:13" ht="24" thickTop="1"/>
    <row r="17" spans="1:5">
      <c r="A17" s="3"/>
      <c r="B17" s="11"/>
      <c r="C17" s="11"/>
      <c r="D17" s="11"/>
      <c r="E17" s="120"/>
    </row>
  </sheetData>
  <sheetProtection formatCells="0" formatColumns="0" formatRows="0"/>
  <mergeCells count="7">
    <mergeCell ref="J7:M7"/>
    <mergeCell ref="A2:G2"/>
    <mergeCell ref="B7:F7"/>
    <mergeCell ref="A7:A8"/>
    <mergeCell ref="A15:B15"/>
    <mergeCell ref="I7:I8"/>
    <mergeCell ref="I4:M6"/>
  </mergeCells>
  <printOptions horizontalCentered="1"/>
  <pageMargins left="0" right="0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333FF"/>
  </sheetPr>
  <dimension ref="A1:AA502"/>
  <sheetViews>
    <sheetView workbookViewId="0">
      <selection activeCell="O6" sqref="O6"/>
    </sheetView>
  </sheetViews>
  <sheetFormatPr defaultColWidth="9" defaultRowHeight="26.25" customHeight="1"/>
  <cols>
    <col min="1" max="1" width="9.42578125" style="111" customWidth="1"/>
    <col min="2" max="2" width="17" style="111" customWidth="1"/>
    <col min="3" max="3" width="17.42578125" style="111" customWidth="1"/>
    <col min="4" max="4" width="26.85546875" style="111" customWidth="1"/>
    <col min="5" max="5" width="23.140625" style="1" customWidth="1"/>
    <col min="6" max="7" width="5" style="1" customWidth="1"/>
    <col min="8" max="13" width="8.5703125" style="2" customWidth="1"/>
    <col min="14" max="14" width="15.140625" style="2" customWidth="1"/>
    <col min="15" max="15" width="11.42578125" style="2" customWidth="1"/>
    <col min="16" max="16" width="8.5703125" style="2" customWidth="1"/>
    <col min="17" max="17" width="12.42578125" style="2" customWidth="1"/>
    <col min="18" max="20" width="8.5703125" style="2" customWidth="1"/>
    <col min="21" max="23" width="9" style="2"/>
    <col min="24" max="16384" width="9" style="1"/>
  </cols>
  <sheetData>
    <row r="1" spans="1:27" ht="26.25" customHeight="1">
      <c r="A1" s="77" t="s">
        <v>94</v>
      </c>
      <c r="B1" s="78"/>
      <c r="C1" s="78"/>
      <c r="D1" s="78"/>
      <c r="E1" s="79"/>
      <c r="F1" s="80"/>
      <c r="G1" s="80"/>
      <c r="H1" s="117" t="s">
        <v>98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71"/>
      <c r="Y1" s="71"/>
      <c r="Z1" s="71"/>
      <c r="AA1" s="71"/>
    </row>
    <row r="2" spans="1:27" s="87" customFormat="1" ht="26.25" customHeight="1">
      <c r="A2" s="81" t="s">
        <v>24</v>
      </c>
      <c r="B2" s="81" t="s">
        <v>25</v>
      </c>
      <c r="C2" s="82" t="s">
        <v>69</v>
      </c>
      <c r="D2" s="82" t="s">
        <v>70</v>
      </c>
      <c r="E2" s="83" t="s">
        <v>71</v>
      </c>
      <c r="F2" s="84"/>
      <c r="G2" s="84"/>
      <c r="H2" s="84" t="s">
        <v>72</v>
      </c>
      <c r="I2" s="84"/>
      <c r="J2" s="84"/>
      <c r="K2" s="85"/>
      <c r="L2" s="126">
        <v>6</v>
      </c>
      <c r="M2" s="84" t="s">
        <v>103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6"/>
      <c r="Y2" s="86"/>
      <c r="Z2" s="86"/>
      <c r="AA2" s="86"/>
    </row>
    <row r="3" spans="1:27" ht="26.25" customHeight="1">
      <c r="A3" s="88">
        <v>1</v>
      </c>
      <c r="B3" s="88"/>
      <c r="C3" s="88">
        <v>24</v>
      </c>
      <c r="D3" s="88">
        <v>100</v>
      </c>
      <c r="E3" s="89">
        <f>SUM(C3*D3)</f>
        <v>2400</v>
      </c>
      <c r="F3" s="2"/>
      <c r="G3" s="2"/>
      <c r="H3" s="71" t="s">
        <v>31</v>
      </c>
      <c r="I3" s="71"/>
      <c r="J3" s="71"/>
      <c r="K3" s="71"/>
      <c r="L3" s="71"/>
      <c r="M3" s="71"/>
      <c r="N3" s="71"/>
    </row>
    <row r="4" spans="1:27" ht="26.25" customHeight="1">
      <c r="A4" s="90">
        <v>2</v>
      </c>
      <c r="B4" s="90"/>
      <c r="C4" s="90">
        <v>24</v>
      </c>
      <c r="D4" s="90">
        <v>79</v>
      </c>
      <c r="E4" s="91">
        <f t="shared" ref="E4:E67" si="0">SUM(C4*D4)</f>
        <v>1896</v>
      </c>
      <c r="F4" s="2"/>
      <c r="G4" s="2"/>
      <c r="H4" s="71" t="s">
        <v>29</v>
      </c>
      <c r="I4" s="71"/>
      <c r="J4" s="71"/>
      <c r="K4" s="71"/>
      <c r="L4" s="71"/>
      <c r="M4" s="71" t="s">
        <v>73</v>
      </c>
      <c r="N4" s="71"/>
    </row>
    <row r="5" spans="1:27" ht="26.25" customHeight="1">
      <c r="A5" s="90">
        <v>3</v>
      </c>
      <c r="B5" s="90"/>
      <c r="C5" s="90">
        <v>24</v>
      </c>
      <c r="D5" s="90">
        <v>43</v>
      </c>
      <c r="E5" s="91">
        <f t="shared" si="0"/>
        <v>1032</v>
      </c>
      <c r="F5" s="2"/>
      <c r="G5" s="2"/>
      <c r="H5" s="92" t="s">
        <v>27</v>
      </c>
      <c r="N5" s="70" t="s">
        <v>28</v>
      </c>
      <c r="O5" s="2">
        <f>SUM(E:E)</f>
        <v>7080</v>
      </c>
    </row>
    <row r="6" spans="1:27" ht="26.25" customHeight="1">
      <c r="A6" s="90">
        <v>4</v>
      </c>
      <c r="B6" s="90"/>
      <c r="C6" s="90">
        <v>24</v>
      </c>
      <c r="D6" s="90">
        <v>11</v>
      </c>
      <c r="E6" s="91">
        <f t="shared" si="0"/>
        <v>264</v>
      </c>
      <c r="F6" s="2"/>
      <c r="G6" s="2"/>
      <c r="H6" s="92" t="s">
        <v>74</v>
      </c>
      <c r="N6" s="70" t="s">
        <v>28</v>
      </c>
      <c r="O6" s="2">
        <v>24</v>
      </c>
      <c r="P6" s="2" t="s">
        <v>75</v>
      </c>
    </row>
    <row r="7" spans="1:27" ht="26.25" customHeight="1">
      <c r="A7" s="90">
        <v>5</v>
      </c>
      <c r="B7" s="90"/>
      <c r="C7" s="90">
        <v>24</v>
      </c>
      <c r="D7" s="90">
        <v>11</v>
      </c>
      <c r="E7" s="91">
        <f t="shared" si="0"/>
        <v>264</v>
      </c>
      <c r="F7" s="2"/>
      <c r="G7" s="2"/>
      <c r="H7" s="92" t="s">
        <v>26</v>
      </c>
      <c r="N7" s="70" t="s">
        <v>28</v>
      </c>
      <c r="O7" s="2">
        <f>SUM(O5/O6)</f>
        <v>295</v>
      </c>
    </row>
    <row r="8" spans="1:27" ht="26.25" customHeight="1">
      <c r="A8" s="90">
        <v>6</v>
      </c>
      <c r="B8" s="90"/>
      <c r="C8" s="90">
        <v>24</v>
      </c>
      <c r="D8" s="90">
        <v>51</v>
      </c>
      <c r="E8" s="91">
        <f t="shared" si="0"/>
        <v>1224</v>
      </c>
      <c r="F8" s="2"/>
      <c r="G8" s="2"/>
      <c r="H8" s="92" t="s">
        <v>76</v>
      </c>
      <c r="N8" s="70" t="s">
        <v>28</v>
      </c>
      <c r="O8" s="93">
        <v>20</v>
      </c>
      <c r="P8" s="2" t="s">
        <v>22</v>
      </c>
    </row>
    <row r="9" spans="1:27" ht="26.25" customHeight="1">
      <c r="A9" s="90">
        <v>7</v>
      </c>
      <c r="B9" s="90"/>
      <c r="C9" s="90"/>
      <c r="D9" s="90"/>
      <c r="E9" s="91">
        <f t="shared" si="0"/>
        <v>0</v>
      </c>
      <c r="F9" s="2"/>
      <c r="G9" s="2"/>
      <c r="H9" s="94" t="s">
        <v>30</v>
      </c>
      <c r="I9" s="95"/>
      <c r="J9" s="95"/>
      <c r="K9" s="95"/>
      <c r="L9" s="95"/>
      <c r="M9" s="95"/>
      <c r="N9" s="96" t="s">
        <v>28</v>
      </c>
      <c r="O9" s="97">
        <f>SUM(O7/O8)</f>
        <v>14.75</v>
      </c>
      <c r="P9" s="95" t="s">
        <v>77</v>
      </c>
    </row>
    <row r="10" spans="1:27" ht="26.25" customHeight="1">
      <c r="A10" s="90">
        <v>8</v>
      </c>
      <c r="B10" s="90"/>
      <c r="C10" s="90"/>
      <c r="D10" s="90"/>
      <c r="E10" s="91">
        <f t="shared" si="0"/>
        <v>0</v>
      </c>
      <c r="F10" s="2"/>
      <c r="G10" s="2"/>
      <c r="I10" s="2" t="s">
        <v>78</v>
      </c>
      <c r="O10" s="98">
        <f>O9</f>
        <v>14.75</v>
      </c>
      <c r="Q10" s="99"/>
    </row>
    <row r="11" spans="1:27" ht="26.25" customHeight="1">
      <c r="A11" s="90">
        <v>9</v>
      </c>
      <c r="B11" s="90"/>
      <c r="C11" s="90"/>
      <c r="D11" s="90"/>
      <c r="E11" s="91">
        <f t="shared" si="0"/>
        <v>0</v>
      </c>
      <c r="F11" s="2"/>
      <c r="G11" s="2"/>
      <c r="I11" s="2" t="s">
        <v>79</v>
      </c>
      <c r="O11" s="93">
        <v>25</v>
      </c>
      <c r="P11" s="116" t="s">
        <v>80</v>
      </c>
    </row>
    <row r="12" spans="1:27" ht="26.25" customHeight="1">
      <c r="A12" s="90">
        <v>10</v>
      </c>
      <c r="B12" s="90"/>
      <c r="C12" s="90"/>
      <c r="D12" s="90"/>
      <c r="E12" s="91">
        <f t="shared" si="0"/>
        <v>0</v>
      </c>
      <c r="F12" s="2"/>
      <c r="G12" s="2"/>
      <c r="I12" s="112" t="s">
        <v>81</v>
      </c>
      <c r="J12" s="112"/>
      <c r="K12" s="112"/>
      <c r="L12" s="112"/>
      <c r="M12" s="112"/>
      <c r="N12" s="112"/>
      <c r="O12" s="113">
        <f>SUM((O10-O11)/O11)*100</f>
        <v>-41</v>
      </c>
    </row>
    <row r="13" spans="1:27" ht="26.25" customHeight="1">
      <c r="A13" s="90">
        <v>11</v>
      </c>
      <c r="B13" s="90"/>
      <c r="C13" s="90"/>
      <c r="D13" s="90"/>
      <c r="E13" s="91">
        <f t="shared" si="0"/>
        <v>0</v>
      </c>
      <c r="F13" s="2"/>
      <c r="G13" s="2"/>
      <c r="H13" s="118" t="s">
        <v>102</v>
      </c>
      <c r="I13" s="119"/>
      <c r="J13" s="119"/>
      <c r="K13" s="119"/>
      <c r="L13" s="119"/>
      <c r="M13" s="119"/>
      <c r="N13" s="119"/>
    </row>
    <row r="14" spans="1:27" ht="26.25" customHeight="1">
      <c r="A14" s="90">
        <v>12</v>
      </c>
      <c r="B14" s="90"/>
      <c r="C14" s="90"/>
      <c r="D14" s="90"/>
      <c r="E14" s="91">
        <f t="shared" si="0"/>
        <v>0</v>
      </c>
      <c r="F14" s="2"/>
      <c r="G14" s="2"/>
      <c r="H14" s="101"/>
      <c r="I14" s="114" t="s">
        <v>95</v>
      </c>
      <c r="J14" s="114"/>
      <c r="K14" s="114"/>
      <c r="L14" s="114"/>
      <c r="M14" s="114"/>
      <c r="N14" s="102" t="str">
        <f>IF(O12&lt;=10,"ใช้คะแนนข้อนี้",)</f>
        <v>ใช้คะแนนข้อนี้</v>
      </c>
      <c r="O14" s="115" t="str">
        <f>IF(O12&lt;=10,"5",)</f>
        <v>5</v>
      </c>
    </row>
    <row r="15" spans="1:27" ht="26.25" customHeight="1">
      <c r="A15" s="90">
        <v>13</v>
      </c>
      <c r="B15" s="90"/>
      <c r="C15" s="90"/>
      <c r="D15" s="90"/>
      <c r="E15" s="91">
        <f t="shared" si="0"/>
        <v>0</v>
      </c>
      <c r="F15" s="2"/>
      <c r="G15" s="2"/>
      <c r="H15" s="100"/>
      <c r="I15" s="114" t="s">
        <v>96</v>
      </c>
      <c r="J15" s="114"/>
      <c r="K15" s="114"/>
      <c r="L15" s="114"/>
      <c r="M15" s="114"/>
      <c r="N15" s="102">
        <f>IF(O12&gt;=20,"ใช้คะแนนข้อนี้",)</f>
        <v>0</v>
      </c>
      <c r="O15" s="115" t="str">
        <f>IF(O12&lt;=19,"-",IF(O12&gt;=20,"0"))</f>
        <v>-</v>
      </c>
    </row>
    <row r="16" spans="1:27" ht="26.25" customHeight="1">
      <c r="A16" s="90">
        <v>14</v>
      </c>
      <c r="B16" s="90"/>
      <c r="C16" s="90"/>
      <c r="D16" s="90"/>
      <c r="E16" s="91">
        <f t="shared" si="0"/>
        <v>0</v>
      </c>
      <c r="F16" s="2"/>
      <c r="G16" s="2"/>
      <c r="H16" s="101"/>
      <c r="I16" s="114" t="s">
        <v>97</v>
      </c>
      <c r="J16" s="114"/>
      <c r="K16" s="114"/>
      <c r="L16" s="114"/>
      <c r="M16" s="114"/>
      <c r="N16" s="102" t="str">
        <f>IF(O12&lt;=9,"-",IF(O12&lt;=20,"ใช้คะแนนข้อนี้",))</f>
        <v>-</v>
      </c>
      <c r="O16" s="115">
        <f>SUM((20-O12)/10)*5</f>
        <v>30.5</v>
      </c>
    </row>
    <row r="17" spans="1:16" ht="26.25" customHeight="1">
      <c r="A17" s="90">
        <v>15</v>
      </c>
      <c r="B17" s="90"/>
      <c r="C17" s="90"/>
      <c r="D17" s="90"/>
      <c r="E17" s="91">
        <f t="shared" si="0"/>
        <v>0</v>
      </c>
      <c r="F17" s="2"/>
      <c r="G17" s="2"/>
      <c r="H17" s="101"/>
      <c r="I17" s="101"/>
      <c r="J17" s="101"/>
      <c r="K17" s="101"/>
      <c r="L17" s="101"/>
      <c r="M17" s="101"/>
    </row>
    <row r="18" spans="1:16" ht="26.25" customHeight="1">
      <c r="A18" s="90">
        <v>16</v>
      </c>
      <c r="B18" s="90"/>
      <c r="C18" s="90"/>
      <c r="D18" s="90"/>
      <c r="E18" s="91">
        <f t="shared" si="0"/>
        <v>0</v>
      </c>
      <c r="F18" s="2"/>
      <c r="G18" s="2"/>
    </row>
    <row r="19" spans="1:16" ht="26.25" customHeight="1">
      <c r="A19" s="90">
        <v>17</v>
      </c>
      <c r="B19" s="90"/>
      <c r="C19" s="90"/>
      <c r="D19" s="90"/>
      <c r="E19" s="91">
        <f t="shared" si="0"/>
        <v>0</v>
      </c>
      <c r="F19" s="2"/>
      <c r="G19" s="2"/>
      <c r="H19" s="103" t="s">
        <v>82</v>
      </c>
      <c r="I19" s="103"/>
      <c r="J19" s="103"/>
      <c r="K19" s="103"/>
      <c r="L19" s="103"/>
      <c r="M19" s="103"/>
      <c r="N19" s="103"/>
      <c r="O19" s="104" t="s">
        <v>23</v>
      </c>
      <c r="P19" s="104"/>
    </row>
    <row r="20" spans="1:16" ht="26.25" customHeight="1">
      <c r="A20" s="90">
        <v>18</v>
      </c>
      <c r="B20" s="90"/>
      <c r="C20" s="90"/>
      <c r="D20" s="90"/>
      <c r="E20" s="91">
        <f t="shared" si="0"/>
        <v>0</v>
      </c>
      <c r="F20" s="2"/>
      <c r="G20" s="2"/>
      <c r="H20" s="103" t="s">
        <v>83</v>
      </c>
      <c r="I20" s="103"/>
      <c r="J20" s="103"/>
      <c r="K20" s="103"/>
      <c r="L20" s="103"/>
      <c r="M20" s="103"/>
      <c r="N20" s="103"/>
      <c r="O20" s="105">
        <v>8</v>
      </c>
      <c r="P20" s="2" t="s">
        <v>84</v>
      </c>
    </row>
    <row r="21" spans="1:16" ht="26.25" customHeight="1">
      <c r="A21" s="90">
        <v>19</v>
      </c>
      <c r="B21" s="90"/>
      <c r="C21" s="90"/>
      <c r="D21" s="90"/>
      <c r="E21" s="91">
        <f t="shared" si="0"/>
        <v>0</v>
      </c>
      <c r="F21" s="2"/>
      <c r="G21" s="2"/>
      <c r="H21" s="103" t="s">
        <v>85</v>
      </c>
      <c r="I21" s="103"/>
      <c r="J21" s="103"/>
      <c r="K21" s="103"/>
      <c r="L21" s="103"/>
      <c r="M21" s="103"/>
      <c r="N21" s="103"/>
      <c r="O21" s="105">
        <v>20</v>
      </c>
      <c r="P21" s="2" t="s">
        <v>84</v>
      </c>
    </row>
    <row r="22" spans="1:16" ht="26.25" customHeight="1">
      <c r="A22" s="90">
        <v>20</v>
      </c>
      <c r="B22" s="90"/>
      <c r="C22" s="90"/>
      <c r="D22" s="90"/>
      <c r="E22" s="91">
        <f t="shared" si="0"/>
        <v>0</v>
      </c>
      <c r="F22" s="2"/>
      <c r="G22" s="2"/>
      <c r="H22" s="103" t="s">
        <v>86</v>
      </c>
      <c r="I22" s="103"/>
      <c r="J22" s="103"/>
      <c r="K22" s="103"/>
      <c r="L22" s="103"/>
      <c r="M22" s="103"/>
      <c r="N22" s="103"/>
      <c r="O22" s="105">
        <v>20</v>
      </c>
      <c r="P22" s="2" t="s">
        <v>84</v>
      </c>
    </row>
    <row r="23" spans="1:16" ht="26.25" customHeight="1">
      <c r="A23" s="90">
        <v>21</v>
      </c>
      <c r="B23" s="90"/>
      <c r="C23" s="90"/>
      <c r="D23" s="90"/>
      <c r="E23" s="91">
        <f t="shared" si="0"/>
        <v>0</v>
      </c>
      <c r="F23" s="2"/>
      <c r="G23" s="2"/>
      <c r="H23" s="103" t="s">
        <v>87</v>
      </c>
      <c r="I23" s="103"/>
      <c r="J23" s="103"/>
      <c r="K23" s="103"/>
      <c r="L23" s="103"/>
      <c r="M23" s="103"/>
      <c r="N23" s="103"/>
      <c r="O23" s="105">
        <v>8</v>
      </c>
      <c r="P23" s="2" t="s">
        <v>84</v>
      </c>
    </row>
    <row r="24" spans="1:16" ht="26.25" customHeight="1">
      <c r="A24" s="90">
        <v>22</v>
      </c>
      <c r="B24" s="90"/>
      <c r="C24" s="90"/>
      <c r="D24" s="90"/>
      <c r="E24" s="91">
        <f t="shared" si="0"/>
        <v>0</v>
      </c>
      <c r="F24" s="2"/>
      <c r="G24" s="2"/>
      <c r="H24" s="103" t="s">
        <v>88</v>
      </c>
      <c r="I24" s="103"/>
      <c r="J24" s="103"/>
      <c r="K24" s="103"/>
      <c r="L24" s="103"/>
      <c r="M24" s="103"/>
      <c r="N24" s="103"/>
      <c r="O24" s="105">
        <v>20</v>
      </c>
      <c r="P24" s="2" t="s">
        <v>84</v>
      </c>
    </row>
    <row r="25" spans="1:16" ht="26.25" customHeight="1">
      <c r="A25" s="90">
        <v>23</v>
      </c>
      <c r="B25" s="90"/>
      <c r="C25" s="90"/>
      <c r="D25" s="90"/>
      <c r="E25" s="91">
        <f t="shared" si="0"/>
        <v>0</v>
      </c>
      <c r="F25" s="2"/>
      <c r="G25" s="2"/>
      <c r="H25" s="106" t="s">
        <v>89</v>
      </c>
      <c r="I25" s="106"/>
      <c r="J25" s="106"/>
      <c r="K25" s="106"/>
      <c r="L25" s="106"/>
      <c r="M25" s="106"/>
      <c r="N25" s="106"/>
      <c r="O25" s="105">
        <v>25</v>
      </c>
      <c r="P25" s="2" t="s">
        <v>84</v>
      </c>
    </row>
    <row r="26" spans="1:16" ht="26.25" customHeight="1">
      <c r="A26" s="90">
        <v>24</v>
      </c>
      <c r="B26" s="90"/>
      <c r="C26" s="90"/>
      <c r="D26" s="90"/>
      <c r="E26" s="91">
        <f t="shared" si="0"/>
        <v>0</v>
      </c>
      <c r="F26" s="2"/>
      <c r="G26" s="2"/>
      <c r="H26" s="103" t="s">
        <v>90</v>
      </c>
      <c r="I26" s="103"/>
      <c r="J26" s="103"/>
      <c r="K26" s="103"/>
      <c r="L26" s="103"/>
      <c r="M26" s="103"/>
      <c r="N26" s="103"/>
      <c r="O26" s="105">
        <v>50</v>
      </c>
      <c r="P26" s="2" t="s">
        <v>84</v>
      </c>
    </row>
    <row r="27" spans="1:16" ht="26.25" customHeight="1">
      <c r="A27" s="90">
        <v>25</v>
      </c>
      <c r="B27" s="90"/>
      <c r="C27" s="90"/>
      <c r="D27" s="90"/>
      <c r="E27" s="91">
        <f t="shared" si="0"/>
        <v>0</v>
      </c>
      <c r="F27" s="2"/>
      <c r="G27" s="2"/>
      <c r="H27" s="103" t="s">
        <v>91</v>
      </c>
      <c r="I27" s="103"/>
      <c r="J27" s="103"/>
      <c r="K27" s="103"/>
      <c r="L27" s="103"/>
      <c r="M27" s="103"/>
      <c r="N27" s="103"/>
      <c r="O27" s="105">
        <v>30</v>
      </c>
      <c r="P27" s="2" t="s">
        <v>84</v>
      </c>
    </row>
    <row r="28" spans="1:16" ht="26.25" customHeight="1">
      <c r="A28" s="90">
        <v>26</v>
      </c>
      <c r="B28" s="90"/>
      <c r="C28" s="90"/>
      <c r="D28" s="90"/>
      <c r="E28" s="91">
        <f t="shared" si="0"/>
        <v>0</v>
      </c>
      <c r="F28" s="2"/>
      <c r="G28" s="2"/>
      <c r="H28" s="103" t="s">
        <v>92</v>
      </c>
      <c r="I28" s="103"/>
      <c r="J28" s="103"/>
      <c r="K28" s="103"/>
      <c r="L28" s="103"/>
      <c r="M28" s="103"/>
      <c r="N28" s="103"/>
      <c r="O28" s="105">
        <v>8</v>
      </c>
      <c r="P28" s="2" t="s">
        <v>84</v>
      </c>
    </row>
    <row r="29" spans="1:16" ht="26.25" customHeight="1">
      <c r="A29" s="90">
        <v>27</v>
      </c>
      <c r="B29" s="90"/>
      <c r="C29" s="90"/>
      <c r="D29" s="90"/>
      <c r="E29" s="91">
        <f t="shared" si="0"/>
        <v>0</v>
      </c>
      <c r="F29" s="2"/>
      <c r="G29" s="2"/>
      <c r="H29" s="103" t="s">
        <v>93</v>
      </c>
      <c r="I29" s="103"/>
      <c r="J29" s="103"/>
      <c r="K29" s="103"/>
      <c r="L29" s="103"/>
      <c r="M29" s="103"/>
      <c r="N29" s="103"/>
      <c r="O29" s="105">
        <v>25</v>
      </c>
      <c r="P29" s="2" t="s">
        <v>84</v>
      </c>
    </row>
    <row r="30" spans="1:16" ht="26.25" customHeight="1">
      <c r="A30" s="90">
        <v>28</v>
      </c>
      <c r="B30" s="90"/>
      <c r="C30" s="90"/>
      <c r="D30" s="90"/>
      <c r="E30" s="91">
        <f t="shared" si="0"/>
        <v>0</v>
      </c>
      <c r="F30" s="2"/>
      <c r="G30" s="2"/>
    </row>
    <row r="31" spans="1:16" ht="26.25" customHeight="1">
      <c r="A31" s="90">
        <v>29</v>
      </c>
      <c r="B31" s="90"/>
      <c r="C31" s="90"/>
      <c r="D31" s="90"/>
      <c r="E31" s="91">
        <f t="shared" si="0"/>
        <v>0</v>
      </c>
      <c r="F31" s="2"/>
      <c r="G31" s="2"/>
    </row>
    <row r="32" spans="1:16" ht="26.25" customHeight="1">
      <c r="A32" s="90">
        <v>30</v>
      </c>
      <c r="B32" s="90"/>
      <c r="C32" s="90"/>
      <c r="D32" s="90"/>
      <c r="E32" s="91">
        <f t="shared" si="0"/>
        <v>0</v>
      </c>
      <c r="F32" s="2"/>
      <c r="G32" s="2"/>
    </row>
    <row r="33" spans="1:7" ht="26.25" customHeight="1">
      <c r="A33" s="90">
        <v>31</v>
      </c>
      <c r="B33" s="90"/>
      <c r="C33" s="90"/>
      <c r="D33" s="90"/>
      <c r="E33" s="91">
        <f t="shared" si="0"/>
        <v>0</v>
      </c>
      <c r="F33" s="2"/>
      <c r="G33" s="2"/>
    </row>
    <row r="34" spans="1:7" ht="26.25" customHeight="1">
      <c r="A34" s="90">
        <v>32</v>
      </c>
      <c r="B34" s="90"/>
      <c r="C34" s="90"/>
      <c r="D34" s="90"/>
      <c r="E34" s="91">
        <f t="shared" si="0"/>
        <v>0</v>
      </c>
      <c r="F34" s="2"/>
      <c r="G34" s="2"/>
    </row>
    <row r="35" spans="1:7" ht="26.25" customHeight="1">
      <c r="A35" s="90">
        <v>33</v>
      </c>
      <c r="B35" s="90"/>
      <c r="C35" s="90"/>
      <c r="D35" s="90"/>
      <c r="E35" s="91">
        <f t="shared" si="0"/>
        <v>0</v>
      </c>
      <c r="F35" s="2"/>
      <c r="G35" s="2"/>
    </row>
    <row r="36" spans="1:7" ht="26.25" customHeight="1">
      <c r="A36" s="90">
        <v>34</v>
      </c>
      <c r="B36" s="90"/>
      <c r="C36" s="90"/>
      <c r="D36" s="90"/>
      <c r="E36" s="91">
        <f t="shared" si="0"/>
        <v>0</v>
      </c>
      <c r="F36" s="2"/>
      <c r="G36" s="2"/>
    </row>
    <row r="37" spans="1:7" ht="26.25" customHeight="1">
      <c r="A37" s="90">
        <v>35</v>
      </c>
      <c r="B37" s="90"/>
      <c r="C37" s="90"/>
      <c r="D37" s="90"/>
      <c r="E37" s="91">
        <f t="shared" si="0"/>
        <v>0</v>
      </c>
      <c r="F37" s="2"/>
      <c r="G37" s="2"/>
    </row>
    <row r="38" spans="1:7" ht="26.25" customHeight="1">
      <c r="A38" s="90">
        <v>36</v>
      </c>
      <c r="B38" s="90"/>
      <c r="C38" s="90"/>
      <c r="D38" s="90"/>
      <c r="E38" s="91">
        <f t="shared" si="0"/>
        <v>0</v>
      </c>
      <c r="F38" s="2"/>
      <c r="G38" s="2"/>
    </row>
    <row r="39" spans="1:7" ht="26.25" customHeight="1">
      <c r="A39" s="90">
        <v>37</v>
      </c>
      <c r="B39" s="90"/>
      <c r="C39" s="90"/>
      <c r="D39" s="90"/>
      <c r="E39" s="91">
        <f t="shared" si="0"/>
        <v>0</v>
      </c>
      <c r="F39" s="2"/>
      <c r="G39" s="2"/>
    </row>
    <row r="40" spans="1:7" ht="26.25" customHeight="1">
      <c r="A40" s="90">
        <v>38</v>
      </c>
      <c r="B40" s="90"/>
      <c r="C40" s="90"/>
      <c r="D40" s="90"/>
      <c r="E40" s="91">
        <f t="shared" si="0"/>
        <v>0</v>
      </c>
      <c r="F40" s="2"/>
      <c r="G40" s="2"/>
    </row>
    <row r="41" spans="1:7" ht="26.25" customHeight="1">
      <c r="A41" s="90">
        <v>39</v>
      </c>
      <c r="B41" s="90"/>
      <c r="C41" s="90"/>
      <c r="D41" s="90"/>
      <c r="E41" s="91">
        <f t="shared" si="0"/>
        <v>0</v>
      </c>
      <c r="F41" s="2"/>
      <c r="G41" s="2"/>
    </row>
    <row r="42" spans="1:7" ht="26.25" customHeight="1">
      <c r="A42" s="90">
        <v>40</v>
      </c>
      <c r="B42" s="90"/>
      <c r="C42" s="90"/>
      <c r="D42" s="90"/>
      <c r="E42" s="91">
        <f t="shared" si="0"/>
        <v>0</v>
      </c>
      <c r="F42" s="2"/>
      <c r="G42" s="2"/>
    </row>
    <row r="43" spans="1:7" ht="26.25" customHeight="1">
      <c r="A43" s="90">
        <v>41</v>
      </c>
      <c r="B43" s="90"/>
      <c r="C43" s="90"/>
      <c r="D43" s="90"/>
      <c r="E43" s="91">
        <f t="shared" si="0"/>
        <v>0</v>
      </c>
      <c r="F43" s="2"/>
      <c r="G43" s="2"/>
    </row>
    <row r="44" spans="1:7" ht="26.25" customHeight="1">
      <c r="A44" s="90">
        <v>42</v>
      </c>
      <c r="B44" s="90"/>
      <c r="C44" s="90"/>
      <c r="D44" s="90"/>
      <c r="E44" s="91">
        <f t="shared" si="0"/>
        <v>0</v>
      </c>
      <c r="F44" s="2"/>
      <c r="G44" s="2"/>
    </row>
    <row r="45" spans="1:7" ht="26.25" customHeight="1">
      <c r="A45" s="90">
        <v>43</v>
      </c>
      <c r="B45" s="90"/>
      <c r="C45" s="90"/>
      <c r="D45" s="90"/>
      <c r="E45" s="91">
        <f t="shared" si="0"/>
        <v>0</v>
      </c>
      <c r="F45" s="2"/>
      <c r="G45" s="2"/>
    </row>
    <row r="46" spans="1:7" ht="26.25" customHeight="1">
      <c r="A46" s="90">
        <v>44</v>
      </c>
      <c r="B46" s="90"/>
      <c r="C46" s="90"/>
      <c r="D46" s="90"/>
      <c r="E46" s="91">
        <f t="shared" si="0"/>
        <v>0</v>
      </c>
      <c r="F46" s="2"/>
      <c r="G46" s="2"/>
    </row>
    <row r="47" spans="1:7" ht="26.25" customHeight="1">
      <c r="A47" s="90">
        <v>45</v>
      </c>
      <c r="B47" s="90"/>
      <c r="C47" s="90"/>
      <c r="D47" s="90"/>
      <c r="E47" s="91">
        <f t="shared" si="0"/>
        <v>0</v>
      </c>
      <c r="F47" s="2"/>
      <c r="G47" s="2"/>
    </row>
    <row r="48" spans="1:7" ht="26.25" customHeight="1">
      <c r="A48" s="90">
        <v>46</v>
      </c>
      <c r="B48" s="90"/>
      <c r="C48" s="90"/>
      <c r="D48" s="90"/>
      <c r="E48" s="91">
        <f t="shared" si="0"/>
        <v>0</v>
      </c>
      <c r="F48" s="2"/>
      <c r="G48" s="2"/>
    </row>
    <row r="49" spans="1:7" ht="26.25" customHeight="1">
      <c r="A49" s="90">
        <v>47</v>
      </c>
      <c r="B49" s="90"/>
      <c r="C49" s="90"/>
      <c r="D49" s="90"/>
      <c r="E49" s="91">
        <f t="shared" si="0"/>
        <v>0</v>
      </c>
      <c r="F49" s="2"/>
      <c r="G49" s="2"/>
    </row>
    <row r="50" spans="1:7" ht="26.25" customHeight="1">
      <c r="A50" s="90">
        <v>48</v>
      </c>
      <c r="B50" s="90"/>
      <c r="C50" s="90"/>
      <c r="D50" s="90"/>
      <c r="E50" s="91">
        <f t="shared" si="0"/>
        <v>0</v>
      </c>
      <c r="F50" s="2"/>
      <c r="G50" s="2"/>
    </row>
    <row r="51" spans="1:7" ht="26.25" customHeight="1">
      <c r="A51" s="90">
        <v>49</v>
      </c>
      <c r="B51" s="90"/>
      <c r="C51" s="90"/>
      <c r="D51" s="90"/>
      <c r="E51" s="91">
        <f t="shared" si="0"/>
        <v>0</v>
      </c>
      <c r="F51" s="2"/>
      <c r="G51" s="2"/>
    </row>
    <row r="52" spans="1:7" ht="26.25" customHeight="1">
      <c r="A52" s="90">
        <v>50</v>
      </c>
      <c r="B52" s="90"/>
      <c r="C52" s="90"/>
      <c r="D52" s="90"/>
      <c r="E52" s="91">
        <f t="shared" si="0"/>
        <v>0</v>
      </c>
      <c r="F52" s="2"/>
      <c r="G52" s="2"/>
    </row>
    <row r="53" spans="1:7" ht="26.25" customHeight="1">
      <c r="A53" s="90">
        <v>51</v>
      </c>
      <c r="B53" s="90"/>
      <c r="C53" s="90"/>
      <c r="D53" s="90"/>
      <c r="E53" s="91">
        <f t="shared" si="0"/>
        <v>0</v>
      </c>
      <c r="F53" s="2"/>
      <c r="G53" s="2"/>
    </row>
    <row r="54" spans="1:7" ht="26.25" customHeight="1">
      <c r="A54" s="90">
        <v>52</v>
      </c>
      <c r="B54" s="90"/>
      <c r="C54" s="90"/>
      <c r="D54" s="90"/>
      <c r="E54" s="91">
        <f t="shared" si="0"/>
        <v>0</v>
      </c>
      <c r="F54" s="2"/>
      <c r="G54" s="2"/>
    </row>
    <row r="55" spans="1:7" ht="26.25" customHeight="1">
      <c r="A55" s="90">
        <v>53</v>
      </c>
      <c r="B55" s="90"/>
      <c r="C55" s="90"/>
      <c r="D55" s="90"/>
      <c r="E55" s="91">
        <f t="shared" si="0"/>
        <v>0</v>
      </c>
      <c r="F55" s="2"/>
      <c r="G55" s="2"/>
    </row>
    <row r="56" spans="1:7" ht="26.25" customHeight="1">
      <c r="A56" s="90">
        <v>54</v>
      </c>
      <c r="B56" s="90"/>
      <c r="C56" s="90"/>
      <c r="D56" s="90"/>
      <c r="E56" s="91">
        <f t="shared" si="0"/>
        <v>0</v>
      </c>
      <c r="F56" s="2"/>
      <c r="G56" s="2"/>
    </row>
    <row r="57" spans="1:7" ht="26.25" customHeight="1">
      <c r="A57" s="90">
        <v>55</v>
      </c>
      <c r="B57" s="90"/>
      <c r="C57" s="90"/>
      <c r="D57" s="90"/>
      <c r="E57" s="91">
        <f t="shared" si="0"/>
        <v>0</v>
      </c>
      <c r="F57" s="2"/>
      <c r="G57" s="2"/>
    </row>
    <row r="58" spans="1:7" ht="26.25" customHeight="1">
      <c r="A58" s="90">
        <v>56</v>
      </c>
      <c r="B58" s="90"/>
      <c r="C58" s="90"/>
      <c r="D58" s="90"/>
      <c r="E58" s="91">
        <f t="shared" si="0"/>
        <v>0</v>
      </c>
      <c r="F58" s="2"/>
      <c r="G58" s="2"/>
    </row>
    <row r="59" spans="1:7" ht="26.25" customHeight="1">
      <c r="A59" s="90">
        <v>57</v>
      </c>
      <c r="B59" s="90"/>
      <c r="C59" s="90"/>
      <c r="D59" s="90"/>
      <c r="E59" s="91">
        <f t="shared" si="0"/>
        <v>0</v>
      </c>
      <c r="F59" s="2"/>
      <c r="G59" s="2"/>
    </row>
    <row r="60" spans="1:7" ht="26.25" customHeight="1">
      <c r="A60" s="90">
        <v>58</v>
      </c>
      <c r="B60" s="90"/>
      <c r="C60" s="90"/>
      <c r="D60" s="90"/>
      <c r="E60" s="91">
        <f t="shared" si="0"/>
        <v>0</v>
      </c>
      <c r="F60" s="2"/>
      <c r="G60" s="2"/>
    </row>
    <row r="61" spans="1:7" ht="26.25" customHeight="1">
      <c r="A61" s="90">
        <v>59</v>
      </c>
      <c r="B61" s="90"/>
      <c r="C61" s="90"/>
      <c r="D61" s="90"/>
      <c r="E61" s="91">
        <f t="shared" si="0"/>
        <v>0</v>
      </c>
      <c r="F61" s="2"/>
      <c r="G61" s="2"/>
    </row>
    <row r="62" spans="1:7" ht="26.25" customHeight="1">
      <c r="A62" s="90">
        <v>60</v>
      </c>
      <c r="B62" s="90"/>
      <c r="C62" s="90"/>
      <c r="D62" s="90"/>
      <c r="E62" s="91">
        <f t="shared" si="0"/>
        <v>0</v>
      </c>
      <c r="F62" s="2"/>
      <c r="G62" s="2"/>
    </row>
    <row r="63" spans="1:7" ht="26.25" customHeight="1">
      <c r="A63" s="90">
        <v>61</v>
      </c>
      <c r="B63" s="90"/>
      <c r="C63" s="90"/>
      <c r="D63" s="90"/>
      <c r="E63" s="91">
        <f t="shared" si="0"/>
        <v>0</v>
      </c>
      <c r="F63" s="2"/>
      <c r="G63" s="2"/>
    </row>
    <row r="64" spans="1:7" ht="26.25" customHeight="1">
      <c r="A64" s="90">
        <v>62</v>
      </c>
      <c r="B64" s="90"/>
      <c r="C64" s="90"/>
      <c r="D64" s="90"/>
      <c r="E64" s="91">
        <f t="shared" si="0"/>
        <v>0</v>
      </c>
      <c r="F64" s="2"/>
      <c r="G64" s="2"/>
    </row>
    <row r="65" spans="1:7" ht="26.25" customHeight="1">
      <c r="A65" s="90">
        <v>63</v>
      </c>
      <c r="B65" s="90"/>
      <c r="C65" s="90"/>
      <c r="D65" s="90"/>
      <c r="E65" s="91">
        <f t="shared" si="0"/>
        <v>0</v>
      </c>
      <c r="F65" s="2"/>
      <c r="G65" s="2"/>
    </row>
    <row r="66" spans="1:7" ht="26.25" customHeight="1">
      <c r="A66" s="90">
        <v>64</v>
      </c>
      <c r="B66" s="90"/>
      <c r="C66" s="90"/>
      <c r="D66" s="90"/>
      <c r="E66" s="91">
        <f t="shared" si="0"/>
        <v>0</v>
      </c>
      <c r="F66" s="2"/>
      <c r="G66" s="2"/>
    </row>
    <row r="67" spans="1:7" ht="26.25" customHeight="1">
      <c r="A67" s="90">
        <v>65</v>
      </c>
      <c r="B67" s="90"/>
      <c r="C67" s="90"/>
      <c r="D67" s="90"/>
      <c r="E67" s="91">
        <f t="shared" si="0"/>
        <v>0</v>
      </c>
      <c r="F67" s="2"/>
      <c r="G67" s="2"/>
    </row>
    <row r="68" spans="1:7" ht="26.25" customHeight="1">
      <c r="A68" s="90">
        <v>66</v>
      </c>
      <c r="B68" s="90"/>
      <c r="C68" s="90"/>
      <c r="D68" s="90"/>
      <c r="E68" s="91">
        <f t="shared" ref="E68:E131" si="1">SUM(C68*D68)</f>
        <v>0</v>
      </c>
      <c r="F68" s="2"/>
      <c r="G68" s="2"/>
    </row>
    <row r="69" spans="1:7" ht="26.25" customHeight="1">
      <c r="A69" s="90">
        <v>67</v>
      </c>
      <c r="B69" s="90"/>
      <c r="C69" s="90"/>
      <c r="D69" s="90"/>
      <c r="E69" s="91">
        <f t="shared" si="1"/>
        <v>0</v>
      </c>
      <c r="F69" s="2"/>
      <c r="G69" s="2"/>
    </row>
    <row r="70" spans="1:7" ht="26.25" customHeight="1">
      <c r="A70" s="90">
        <v>68</v>
      </c>
      <c r="B70" s="90"/>
      <c r="C70" s="90"/>
      <c r="D70" s="90"/>
      <c r="E70" s="91">
        <f t="shared" si="1"/>
        <v>0</v>
      </c>
      <c r="F70" s="2"/>
      <c r="G70" s="2"/>
    </row>
    <row r="71" spans="1:7" ht="26.25" customHeight="1">
      <c r="A71" s="90">
        <v>69</v>
      </c>
      <c r="B71" s="90"/>
      <c r="C71" s="90"/>
      <c r="D71" s="90"/>
      <c r="E71" s="91">
        <f t="shared" si="1"/>
        <v>0</v>
      </c>
      <c r="F71" s="2"/>
      <c r="G71" s="2"/>
    </row>
    <row r="72" spans="1:7" ht="26.25" customHeight="1">
      <c r="A72" s="90">
        <v>70</v>
      </c>
      <c r="B72" s="90"/>
      <c r="C72" s="90"/>
      <c r="D72" s="90"/>
      <c r="E72" s="91">
        <f t="shared" si="1"/>
        <v>0</v>
      </c>
      <c r="F72" s="2"/>
      <c r="G72" s="2"/>
    </row>
    <row r="73" spans="1:7" ht="26.25" customHeight="1">
      <c r="A73" s="90">
        <v>71</v>
      </c>
      <c r="B73" s="90"/>
      <c r="C73" s="90"/>
      <c r="D73" s="90"/>
      <c r="E73" s="91">
        <f t="shared" si="1"/>
        <v>0</v>
      </c>
      <c r="F73" s="2"/>
      <c r="G73" s="2"/>
    </row>
    <row r="74" spans="1:7" ht="26.25" customHeight="1">
      <c r="A74" s="90">
        <v>72</v>
      </c>
      <c r="B74" s="90"/>
      <c r="C74" s="90"/>
      <c r="D74" s="90"/>
      <c r="E74" s="91">
        <f t="shared" si="1"/>
        <v>0</v>
      </c>
      <c r="F74" s="2"/>
      <c r="G74" s="2"/>
    </row>
    <row r="75" spans="1:7" ht="26.25" customHeight="1">
      <c r="A75" s="90">
        <v>73</v>
      </c>
      <c r="B75" s="90"/>
      <c r="C75" s="90"/>
      <c r="D75" s="90"/>
      <c r="E75" s="91">
        <f t="shared" si="1"/>
        <v>0</v>
      </c>
      <c r="F75" s="2"/>
      <c r="G75" s="2"/>
    </row>
    <row r="76" spans="1:7" ht="26.25" customHeight="1">
      <c r="A76" s="90">
        <v>74</v>
      </c>
      <c r="B76" s="90"/>
      <c r="C76" s="90"/>
      <c r="D76" s="90"/>
      <c r="E76" s="91">
        <f t="shared" si="1"/>
        <v>0</v>
      </c>
      <c r="F76" s="2"/>
      <c r="G76" s="2"/>
    </row>
    <row r="77" spans="1:7" ht="26.25" customHeight="1">
      <c r="A77" s="90">
        <v>75</v>
      </c>
      <c r="B77" s="90"/>
      <c r="C77" s="90"/>
      <c r="D77" s="90"/>
      <c r="E77" s="91">
        <f t="shared" si="1"/>
        <v>0</v>
      </c>
      <c r="F77" s="2"/>
      <c r="G77" s="2"/>
    </row>
    <row r="78" spans="1:7" ht="26.25" customHeight="1">
      <c r="A78" s="90">
        <v>76</v>
      </c>
      <c r="B78" s="90"/>
      <c r="C78" s="90"/>
      <c r="D78" s="90"/>
      <c r="E78" s="91">
        <f t="shared" si="1"/>
        <v>0</v>
      </c>
      <c r="F78" s="2"/>
      <c r="G78" s="2"/>
    </row>
    <row r="79" spans="1:7" ht="26.25" customHeight="1">
      <c r="A79" s="90">
        <v>77</v>
      </c>
      <c r="B79" s="90"/>
      <c r="C79" s="90"/>
      <c r="D79" s="90"/>
      <c r="E79" s="91">
        <f t="shared" si="1"/>
        <v>0</v>
      </c>
      <c r="F79" s="2"/>
      <c r="G79" s="2"/>
    </row>
    <row r="80" spans="1:7" ht="26.25" customHeight="1">
      <c r="A80" s="90">
        <v>78</v>
      </c>
      <c r="B80" s="90"/>
      <c r="C80" s="90"/>
      <c r="D80" s="90"/>
      <c r="E80" s="91">
        <f t="shared" si="1"/>
        <v>0</v>
      </c>
      <c r="F80" s="2"/>
      <c r="G80" s="2"/>
    </row>
    <row r="81" spans="1:7" ht="26.25" customHeight="1">
      <c r="A81" s="90">
        <v>79</v>
      </c>
      <c r="B81" s="90"/>
      <c r="C81" s="90"/>
      <c r="D81" s="90"/>
      <c r="E81" s="91">
        <f t="shared" si="1"/>
        <v>0</v>
      </c>
      <c r="F81" s="2"/>
      <c r="G81" s="2"/>
    </row>
    <row r="82" spans="1:7" ht="26.25" customHeight="1">
      <c r="A82" s="90">
        <v>80</v>
      </c>
      <c r="B82" s="90"/>
      <c r="C82" s="90"/>
      <c r="D82" s="90"/>
      <c r="E82" s="91">
        <f t="shared" si="1"/>
        <v>0</v>
      </c>
      <c r="F82" s="2"/>
      <c r="G82" s="2"/>
    </row>
    <row r="83" spans="1:7" ht="26.25" customHeight="1">
      <c r="A83" s="90">
        <v>81</v>
      </c>
      <c r="B83" s="90"/>
      <c r="C83" s="90"/>
      <c r="D83" s="90"/>
      <c r="E83" s="91">
        <f t="shared" si="1"/>
        <v>0</v>
      </c>
      <c r="F83" s="2"/>
      <c r="G83" s="2"/>
    </row>
    <row r="84" spans="1:7" ht="26.25" customHeight="1">
      <c r="A84" s="90">
        <v>82</v>
      </c>
      <c r="B84" s="90"/>
      <c r="C84" s="90"/>
      <c r="D84" s="90"/>
      <c r="E84" s="91">
        <f t="shared" si="1"/>
        <v>0</v>
      </c>
      <c r="F84" s="2"/>
      <c r="G84" s="2"/>
    </row>
    <row r="85" spans="1:7" ht="26.25" customHeight="1">
      <c r="A85" s="90">
        <v>83</v>
      </c>
      <c r="B85" s="90"/>
      <c r="C85" s="90"/>
      <c r="D85" s="90"/>
      <c r="E85" s="91">
        <f t="shared" si="1"/>
        <v>0</v>
      </c>
      <c r="F85" s="2"/>
      <c r="G85" s="2"/>
    </row>
    <row r="86" spans="1:7" ht="26.25" customHeight="1">
      <c r="A86" s="90">
        <v>84</v>
      </c>
      <c r="B86" s="90"/>
      <c r="C86" s="90"/>
      <c r="D86" s="90"/>
      <c r="E86" s="91">
        <f t="shared" si="1"/>
        <v>0</v>
      </c>
      <c r="F86" s="2"/>
      <c r="G86" s="2"/>
    </row>
    <row r="87" spans="1:7" ht="26.25" customHeight="1">
      <c r="A87" s="90">
        <v>85</v>
      </c>
      <c r="B87" s="90"/>
      <c r="C87" s="90"/>
      <c r="D87" s="90"/>
      <c r="E87" s="91">
        <f t="shared" si="1"/>
        <v>0</v>
      </c>
      <c r="F87" s="2"/>
      <c r="G87" s="2"/>
    </row>
    <row r="88" spans="1:7" ht="26.25" customHeight="1">
      <c r="A88" s="90">
        <v>86</v>
      </c>
      <c r="B88" s="90"/>
      <c r="C88" s="90"/>
      <c r="D88" s="90"/>
      <c r="E88" s="91">
        <f t="shared" si="1"/>
        <v>0</v>
      </c>
      <c r="F88" s="2"/>
      <c r="G88" s="2"/>
    </row>
    <row r="89" spans="1:7" ht="26.25" customHeight="1">
      <c r="A89" s="90">
        <v>87</v>
      </c>
      <c r="B89" s="90"/>
      <c r="C89" s="90"/>
      <c r="D89" s="90"/>
      <c r="E89" s="91">
        <f t="shared" si="1"/>
        <v>0</v>
      </c>
      <c r="F89" s="2"/>
      <c r="G89" s="2"/>
    </row>
    <row r="90" spans="1:7" ht="26.25" customHeight="1">
      <c r="A90" s="90">
        <v>88</v>
      </c>
      <c r="B90" s="90"/>
      <c r="C90" s="90"/>
      <c r="D90" s="90"/>
      <c r="E90" s="91">
        <f t="shared" si="1"/>
        <v>0</v>
      </c>
      <c r="F90" s="2"/>
      <c r="G90" s="2"/>
    </row>
    <row r="91" spans="1:7" ht="26.25" customHeight="1">
      <c r="A91" s="90">
        <v>89</v>
      </c>
      <c r="B91" s="90"/>
      <c r="C91" s="90"/>
      <c r="D91" s="90"/>
      <c r="E91" s="91">
        <f t="shared" si="1"/>
        <v>0</v>
      </c>
      <c r="F91" s="2"/>
      <c r="G91" s="2"/>
    </row>
    <row r="92" spans="1:7" ht="26.25" customHeight="1">
      <c r="A92" s="90">
        <v>90</v>
      </c>
      <c r="B92" s="90"/>
      <c r="C92" s="90"/>
      <c r="D92" s="90"/>
      <c r="E92" s="91">
        <f t="shared" si="1"/>
        <v>0</v>
      </c>
      <c r="F92" s="2"/>
      <c r="G92" s="2"/>
    </row>
    <row r="93" spans="1:7" ht="26.25" customHeight="1">
      <c r="A93" s="90">
        <v>91</v>
      </c>
      <c r="B93" s="90"/>
      <c r="C93" s="90"/>
      <c r="D93" s="90"/>
      <c r="E93" s="91">
        <f t="shared" si="1"/>
        <v>0</v>
      </c>
      <c r="F93" s="2"/>
      <c r="G93" s="2"/>
    </row>
    <row r="94" spans="1:7" ht="26.25" customHeight="1">
      <c r="A94" s="90">
        <v>92</v>
      </c>
      <c r="B94" s="90"/>
      <c r="C94" s="90"/>
      <c r="D94" s="90"/>
      <c r="E94" s="91">
        <f t="shared" si="1"/>
        <v>0</v>
      </c>
      <c r="F94" s="2"/>
      <c r="G94" s="2"/>
    </row>
    <row r="95" spans="1:7" ht="26.25" customHeight="1">
      <c r="A95" s="90">
        <v>93</v>
      </c>
      <c r="B95" s="90"/>
      <c r="C95" s="90"/>
      <c r="D95" s="90"/>
      <c r="E95" s="91">
        <f t="shared" si="1"/>
        <v>0</v>
      </c>
      <c r="F95" s="2"/>
      <c r="G95" s="2"/>
    </row>
    <row r="96" spans="1:7" ht="26.25" customHeight="1">
      <c r="A96" s="90">
        <v>94</v>
      </c>
      <c r="B96" s="90"/>
      <c r="C96" s="90"/>
      <c r="D96" s="90"/>
      <c r="E96" s="91">
        <f t="shared" si="1"/>
        <v>0</v>
      </c>
      <c r="F96" s="2"/>
      <c r="G96" s="2"/>
    </row>
    <row r="97" spans="1:7" ht="26.25" customHeight="1">
      <c r="A97" s="90">
        <v>95</v>
      </c>
      <c r="B97" s="90"/>
      <c r="C97" s="90"/>
      <c r="D97" s="90"/>
      <c r="E97" s="91">
        <f t="shared" si="1"/>
        <v>0</v>
      </c>
      <c r="F97" s="2"/>
      <c r="G97" s="2"/>
    </row>
    <row r="98" spans="1:7" ht="26.25" customHeight="1">
      <c r="A98" s="90">
        <v>96</v>
      </c>
      <c r="B98" s="90"/>
      <c r="C98" s="90"/>
      <c r="D98" s="90"/>
      <c r="E98" s="91">
        <f t="shared" si="1"/>
        <v>0</v>
      </c>
      <c r="F98" s="2"/>
      <c r="G98" s="2"/>
    </row>
    <row r="99" spans="1:7" ht="26.25" customHeight="1">
      <c r="A99" s="90">
        <v>97</v>
      </c>
      <c r="B99" s="90"/>
      <c r="C99" s="90"/>
      <c r="D99" s="90"/>
      <c r="E99" s="91">
        <f t="shared" si="1"/>
        <v>0</v>
      </c>
      <c r="F99" s="2"/>
      <c r="G99" s="2"/>
    </row>
    <row r="100" spans="1:7" ht="26.25" customHeight="1">
      <c r="A100" s="90">
        <v>98</v>
      </c>
      <c r="B100" s="90"/>
      <c r="C100" s="90"/>
      <c r="D100" s="90"/>
      <c r="E100" s="91">
        <f t="shared" si="1"/>
        <v>0</v>
      </c>
      <c r="F100" s="2"/>
      <c r="G100" s="2"/>
    </row>
    <row r="101" spans="1:7" ht="26.25" customHeight="1">
      <c r="A101" s="90">
        <v>99</v>
      </c>
      <c r="B101" s="90"/>
      <c r="C101" s="90"/>
      <c r="D101" s="90"/>
      <c r="E101" s="91">
        <f t="shared" si="1"/>
        <v>0</v>
      </c>
      <c r="F101" s="2"/>
      <c r="G101" s="2"/>
    </row>
    <row r="102" spans="1:7" ht="26.25" customHeight="1">
      <c r="A102" s="90">
        <v>100</v>
      </c>
      <c r="B102" s="90"/>
      <c r="C102" s="90"/>
      <c r="D102" s="90"/>
      <c r="E102" s="91">
        <f t="shared" si="1"/>
        <v>0</v>
      </c>
      <c r="F102" s="2"/>
      <c r="G102" s="2"/>
    </row>
    <row r="103" spans="1:7" ht="26.25" customHeight="1">
      <c r="A103" s="90">
        <v>101</v>
      </c>
      <c r="B103" s="90"/>
      <c r="C103" s="90"/>
      <c r="D103" s="90"/>
      <c r="E103" s="91">
        <f t="shared" si="1"/>
        <v>0</v>
      </c>
      <c r="F103" s="2"/>
      <c r="G103" s="2"/>
    </row>
    <row r="104" spans="1:7" ht="26.25" customHeight="1">
      <c r="A104" s="90">
        <v>102</v>
      </c>
      <c r="B104" s="90"/>
      <c r="C104" s="90"/>
      <c r="D104" s="90"/>
      <c r="E104" s="91">
        <f t="shared" si="1"/>
        <v>0</v>
      </c>
      <c r="F104" s="2"/>
      <c r="G104" s="2"/>
    </row>
    <row r="105" spans="1:7" ht="26.25" customHeight="1">
      <c r="A105" s="90">
        <v>103</v>
      </c>
      <c r="B105" s="90"/>
      <c r="C105" s="90"/>
      <c r="D105" s="90"/>
      <c r="E105" s="91">
        <f t="shared" si="1"/>
        <v>0</v>
      </c>
      <c r="F105" s="2"/>
      <c r="G105" s="2"/>
    </row>
    <row r="106" spans="1:7" ht="26.25" customHeight="1">
      <c r="A106" s="90">
        <v>104</v>
      </c>
      <c r="B106" s="90"/>
      <c r="C106" s="90"/>
      <c r="D106" s="90"/>
      <c r="E106" s="91">
        <f t="shared" si="1"/>
        <v>0</v>
      </c>
      <c r="F106" s="2"/>
      <c r="G106" s="2"/>
    </row>
    <row r="107" spans="1:7" ht="26.25" customHeight="1">
      <c r="A107" s="90">
        <v>105</v>
      </c>
      <c r="B107" s="90"/>
      <c r="C107" s="90"/>
      <c r="D107" s="90"/>
      <c r="E107" s="91">
        <f t="shared" si="1"/>
        <v>0</v>
      </c>
      <c r="F107" s="2"/>
      <c r="G107" s="2"/>
    </row>
    <row r="108" spans="1:7" ht="26.25" customHeight="1">
      <c r="A108" s="90">
        <v>106</v>
      </c>
      <c r="B108" s="90"/>
      <c r="C108" s="90"/>
      <c r="D108" s="90"/>
      <c r="E108" s="91">
        <f t="shared" si="1"/>
        <v>0</v>
      </c>
      <c r="F108" s="2"/>
      <c r="G108" s="2"/>
    </row>
    <row r="109" spans="1:7" ht="26.25" customHeight="1">
      <c r="A109" s="90">
        <v>107</v>
      </c>
      <c r="B109" s="90"/>
      <c r="C109" s="90"/>
      <c r="D109" s="90"/>
      <c r="E109" s="91">
        <f t="shared" si="1"/>
        <v>0</v>
      </c>
      <c r="F109" s="2"/>
      <c r="G109" s="2"/>
    </row>
    <row r="110" spans="1:7" ht="26.25" customHeight="1">
      <c r="A110" s="90">
        <v>108</v>
      </c>
      <c r="B110" s="90"/>
      <c r="C110" s="90"/>
      <c r="D110" s="90"/>
      <c r="E110" s="91">
        <f t="shared" si="1"/>
        <v>0</v>
      </c>
      <c r="F110" s="2"/>
      <c r="G110" s="2"/>
    </row>
    <row r="111" spans="1:7" ht="26.25" customHeight="1">
      <c r="A111" s="90">
        <v>109</v>
      </c>
      <c r="B111" s="90"/>
      <c r="C111" s="90"/>
      <c r="D111" s="90"/>
      <c r="E111" s="91">
        <f t="shared" si="1"/>
        <v>0</v>
      </c>
      <c r="F111" s="2"/>
      <c r="G111" s="2"/>
    </row>
    <row r="112" spans="1:7" ht="26.25" customHeight="1">
      <c r="A112" s="90">
        <v>110</v>
      </c>
      <c r="B112" s="90"/>
      <c r="C112" s="90"/>
      <c r="D112" s="90"/>
      <c r="E112" s="91">
        <f t="shared" si="1"/>
        <v>0</v>
      </c>
      <c r="F112" s="2"/>
      <c r="G112" s="2"/>
    </row>
    <row r="113" spans="1:7" ht="26.25" customHeight="1">
      <c r="A113" s="90">
        <v>111</v>
      </c>
      <c r="B113" s="90"/>
      <c r="C113" s="90"/>
      <c r="D113" s="90"/>
      <c r="E113" s="91">
        <f t="shared" si="1"/>
        <v>0</v>
      </c>
      <c r="F113" s="2"/>
      <c r="G113" s="2"/>
    </row>
    <row r="114" spans="1:7" ht="26.25" customHeight="1">
      <c r="A114" s="90">
        <v>112</v>
      </c>
      <c r="B114" s="90"/>
      <c r="C114" s="90"/>
      <c r="D114" s="90"/>
      <c r="E114" s="91">
        <f t="shared" si="1"/>
        <v>0</v>
      </c>
      <c r="F114" s="2"/>
      <c r="G114" s="2"/>
    </row>
    <row r="115" spans="1:7" ht="26.25" customHeight="1">
      <c r="A115" s="90">
        <v>113</v>
      </c>
      <c r="B115" s="90"/>
      <c r="C115" s="90"/>
      <c r="D115" s="90"/>
      <c r="E115" s="91">
        <f t="shared" si="1"/>
        <v>0</v>
      </c>
      <c r="F115" s="2"/>
      <c r="G115" s="2"/>
    </row>
    <row r="116" spans="1:7" ht="26.25" customHeight="1">
      <c r="A116" s="90">
        <v>114</v>
      </c>
      <c r="B116" s="90"/>
      <c r="C116" s="90"/>
      <c r="D116" s="90"/>
      <c r="E116" s="91">
        <f t="shared" si="1"/>
        <v>0</v>
      </c>
      <c r="F116" s="2"/>
      <c r="G116" s="2"/>
    </row>
    <row r="117" spans="1:7" ht="26.25" customHeight="1">
      <c r="A117" s="90">
        <v>115</v>
      </c>
      <c r="B117" s="90"/>
      <c r="C117" s="90"/>
      <c r="D117" s="90"/>
      <c r="E117" s="91">
        <f t="shared" si="1"/>
        <v>0</v>
      </c>
      <c r="F117" s="2"/>
      <c r="G117" s="2"/>
    </row>
    <row r="118" spans="1:7" ht="26.25" customHeight="1">
      <c r="A118" s="90">
        <v>116</v>
      </c>
      <c r="B118" s="90"/>
      <c r="C118" s="90"/>
      <c r="D118" s="90"/>
      <c r="E118" s="91">
        <f t="shared" si="1"/>
        <v>0</v>
      </c>
      <c r="F118" s="2"/>
      <c r="G118" s="2"/>
    </row>
    <row r="119" spans="1:7" ht="26.25" customHeight="1">
      <c r="A119" s="90">
        <v>117</v>
      </c>
      <c r="B119" s="90"/>
      <c r="C119" s="90"/>
      <c r="D119" s="90"/>
      <c r="E119" s="91">
        <f t="shared" si="1"/>
        <v>0</v>
      </c>
      <c r="F119" s="2"/>
      <c r="G119" s="2"/>
    </row>
    <row r="120" spans="1:7" ht="26.25" customHeight="1">
      <c r="A120" s="90">
        <v>118</v>
      </c>
      <c r="B120" s="90"/>
      <c r="C120" s="90"/>
      <c r="D120" s="90"/>
      <c r="E120" s="91">
        <f t="shared" si="1"/>
        <v>0</v>
      </c>
      <c r="F120" s="2"/>
      <c r="G120" s="2"/>
    </row>
    <row r="121" spans="1:7" ht="26.25" customHeight="1">
      <c r="A121" s="90">
        <v>119</v>
      </c>
      <c r="B121" s="90"/>
      <c r="C121" s="90"/>
      <c r="D121" s="90"/>
      <c r="E121" s="91">
        <f t="shared" si="1"/>
        <v>0</v>
      </c>
      <c r="F121" s="2"/>
      <c r="G121" s="2"/>
    </row>
    <row r="122" spans="1:7" ht="26.25" customHeight="1">
      <c r="A122" s="90">
        <v>120</v>
      </c>
      <c r="B122" s="90"/>
      <c r="C122" s="90"/>
      <c r="D122" s="90"/>
      <c r="E122" s="91">
        <f t="shared" si="1"/>
        <v>0</v>
      </c>
      <c r="F122" s="2"/>
      <c r="G122" s="2"/>
    </row>
    <row r="123" spans="1:7" ht="26.25" customHeight="1">
      <c r="A123" s="90">
        <v>121</v>
      </c>
      <c r="B123" s="90"/>
      <c r="C123" s="90"/>
      <c r="D123" s="90"/>
      <c r="E123" s="91">
        <f t="shared" si="1"/>
        <v>0</v>
      </c>
      <c r="F123" s="2"/>
      <c r="G123" s="2"/>
    </row>
    <row r="124" spans="1:7" ht="26.25" customHeight="1">
      <c r="A124" s="90">
        <v>122</v>
      </c>
      <c r="B124" s="90"/>
      <c r="C124" s="90"/>
      <c r="D124" s="90"/>
      <c r="E124" s="91">
        <f t="shared" si="1"/>
        <v>0</v>
      </c>
      <c r="F124" s="2"/>
      <c r="G124" s="2"/>
    </row>
    <row r="125" spans="1:7" ht="26.25" customHeight="1">
      <c r="A125" s="90">
        <v>123</v>
      </c>
      <c r="B125" s="90"/>
      <c r="C125" s="90"/>
      <c r="D125" s="90"/>
      <c r="E125" s="91">
        <f t="shared" si="1"/>
        <v>0</v>
      </c>
      <c r="F125" s="2"/>
      <c r="G125" s="2"/>
    </row>
    <row r="126" spans="1:7" ht="26.25" customHeight="1">
      <c r="A126" s="90">
        <v>124</v>
      </c>
      <c r="B126" s="90"/>
      <c r="C126" s="90"/>
      <c r="D126" s="90"/>
      <c r="E126" s="91">
        <f t="shared" si="1"/>
        <v>0</v>
      </c>
      <c r="F126" s="2"/>
      <c r="G126" s="2"/>
    </row>
    <row r="127" spans="1:7" ht="26.25" customHeight="1">
      <c r="A127" s="90">
        <v>125</v>
      </c>
      <c r="B127" s="90"/>
      <c r="C127" s="90"/>
      <c r="D127" s="90"/>
      <c r="E127" s="91">
        <f t="shared" si="1"/>
        <v>0</v>
      </c>
      <c r="F127" s="2"/>
      <c r="G127" s="2"/>
    </row>
    <row r="128" spans="1:7" ht="26.25" customHeight="1">
      <c r="A128" s="90">
        <v>126</v>
      </c>
      <c r="B128" s="90"/>
      <c r="C128" s="90"/>
      <c r="D128" s="90"/>
      <c r="E128" s="91">
        <f t="shared" si="1"/>
        <v>0</v>
      </c>
    </row>
    <row r="129" spans="1:5" ht="26.25" customHeight="1">
      <c r="A129" s="90">
        <v>127</v>
      </c>
      <c r="B129" s="90"/>
      <c r="C129" s="90"/>
      <c r="D129" s="90"/>
      <c r="E129" s="91">
        <f t="shared" si="1"/>
        <v>0</v>
      </c>
    </row>
    <row r="130" spans="1:5" ht="26.25" customHeight="1">
      <c r="A130" s="90">
        <v>128</v>
      </c>
      <c r="B130" s="90"/>
      <c r="C130" s="90"/>
      <c r="D130" s="90"/>
      <c r="E130" s="91">
        <f t="shared" si="1"/>
        <v>0</v>
      </c>
    </row>
    <row r="131" spans="1:5" ht="26.25" customHeight="1">
      <c r="A131" s="90">
        <v>129</v>
      </c>
      <c r="B131" s="90"/>
      <c r="C131" s="90"/>
      <c r="D131" s="90"/>
      <c r="E131" s="91">
        <f t="shared" si="1"/>
        <v>0</v>
      </c>
    </row>
    <row r="132" spans="1:5" ht="26.25" customHeight="1">
      <c r="A132" s="90">
        <v>130</v>
      </c>
      <c r="B132" s="90"/>
      <c r="C132" s="90"/>
      <c r="D132" s="90"/>
      <c r="E132" s="91">
        <f t="shared" ref="E132:E195" si="2">SUM(C132*D132)</f>
        <v>0</v>
      </c>
    </row>
    <row r="133" spans="1:5" ht="26.25" customHeight="1">
      <c r="A133" s="90">
        <v>131</v>
      </c>
      <c r="B133" s="90"/>
      <c r="C133" s="90"/>
      <c r="D133" s="90"/>
      <c r="E133" s="91">
        <f t="shared" si="2"/>
        <v>0</v>
      </c>
    </row>
    <row r="134" spans="1:5" ht="26.25" customHeight="1">
      <c r="A134" s="90">
        <v>132</v>
      </c>
      <c r="B134" s="90"/>
      <c r="C134" s="90"/>
      <c r="D134" s="90"/>
      <c r="E134" s="91">
        <f t="shared" si="2"/>
        <v>0</v>
      </c>
    </row>
    <row r="135" spans="1:5" ht="26.25" customHeight="1">
      <c r="A135" s="90">
        <v>133</v>
      </c>
      <c r="B135" s="90"/>
      <c r="C135" s="90"/>
      <c r="D135" s="90"/>
      <c r="E135" s="91">
        <f t="shared" si="2"/>
        <v>0</v>
      </c>
    </row>
    <row r="136" spans="1:5" ht="26.25" customHeight="1">
      <c r="A136" s="90">
        <v>134</v>
      </c>
      <c r="B136" s="90"/>
      <c r="C136" s="90"/>
      <c r="D136" s="90"/>
      <c r="E136" s="91">
        <f t="shared" si="2"/>
        <v>0</v>
      </c>
    </row>
    <row r="137" spans="1:5" ht="26.25" customHeight="1">
      <c r="A137" s="90">
        <v>135</v>
      </c>
      <c r="B137" s="90"/>
      <c r="C137" s="90"/>
      <c r="D137" s="90"/>
      <c r="E137" s="91">
        <f t="shared" si="2"/>
        <v>0</v>
      </c>
    </row>
    <row r="138" spans="1:5" ht="26.25" customHeight="1">
      <c r="A138" s="90">
        <v>136</v>
      </c>
      <c r="B138" s="90"/>
      <c r="C138" s="90"/>
      <c r="D138" s="90"/>
      <c r="E138" s="91">
        <f t="shared" si="2"/>
        <v>0</v>
      </c>
    </row>
    <row r="139" spans="1:5" ht="26.25" customHeight="1">
      <c r="A139" s="90">
        <v>137</v>
      </c>
      <c r="B139" s="90"/>
      <c r="C139" s="90"/>
      <c r="D139" s="90"/>
      <c r="E139" s="91">
        <f t="shared" si="2"/>
        <v>0</v>
      </c>
    </row>
    <row r="140" spans="1:5" ht="26.25" customHeight="1">
      <c r="A140" s="90">
        <v>138</v>
      </c>
      <c r="B140" s="90"/>
      <c r="C140" s="90"/>
      <c r="D140" s="90"/>
      <c r="E140" s="91">
        <f t="shared" si="2"/>
        <v>0</v>
      </c>
    </row>
    <row r="141" spans="1:5" ht="26.25" customHeight="1">
      <c r="A141" s="90">
        <v>139</v>
      </c>
      <c r="B141" s="90"/>
      <c r="C141" s="90"/>
      <c r="D141" s="90"/>
      <c r="E141" s="91">
        <f t="shared" si="2"/>
        <v>0</v>
      </c>
    </row>
    <row r="142" spans="1:5" ht="26.25" customHeight="1">
      <c r="A142" s="90">
        <v>140</v>
      </c>
      <c r="B142" s="90"/>
      <c r="C142" s="90"/>
      <c r="D142" s="90"/>
      <c r="E142" s="91">
        <f t="shared" si="2"/>
        <v>0</v>
      </c>
    </row>
    <row r="143" spans="1:5" ht="26.25" customHeight="1">
      <c r="A143" s="90">
        <v>141</v>
      </c>
      <c r="B143" s="90"/>
      <c r="C143" s="90"/>
      <c r="D143" s="90"/>
      <c r="E143" s="91">
        <f t="shared" si="2"/>
        <v>0</v>
      </c>
    </row>
    <row r="144" spans="1:5" ht="26.25" customHeight="1">
      <c r="A144" s="90">
        <v>142</v>
      </c>
      <c r="B144" s="90"/>
      <c r="C144" s="90"/>
      <c r="D144" s="90"/>
      <c r="E144" s="91">
        <f t="shared" si="2"/>
        <v>0</v>
      </c>
    </row>
    <row r="145" spans="1:5" ht="26.25" customHeight="1">
      <c r="A145" s="90">
        <v>143</v>
      </c>
      <c r="B145" s="90"/>
      <c r="C145" s="90"/>
      <c r="D145" s="90"/>
      <c r="E145" s="91">
        <f t="shared" si="2"/>
        <v>0</v>
      </c>
    </row>
    <row r="146" spans="1:5" ht="26.25" customHeight="1">
      <c r="A146" s="90">
        <v>144</v>
      </c>
      <c r="B146" s="90"/>
      <c r="C146" s="90"/>
      <c r="D146" s="90"/>
      <c r="E146" s="91">
        <f t="shared" si="2"/>
        <v>0</v>
      </c>
    </row>
    <row r="147" spans="1:5" ht="26.25" customHeight="1">
      <c r="A147" s="90">
        <v>145</v>
      </c>
      <c r="B147" s="90"/>
      <c r="C147" s="90"/>
      <c r="D147" s="90"/>
      <c r="E147" s="91">
        <f t="shared" si="2"/>
        <v>0</v>
      </c>
    </row>
    <row r="148" spans="1:5" ht="26.25" customHeight="1">
      <c r="A148" s="90">
        <v>146</v>
      </c>
      <c r="B148" s="90"/>
      <c r="C148" s="90"/>
      <c r="D148" s="90"/>
      <c r="E148" s="91">
        <f t="shared" si="2"/>
        <v>0</v>
      </c>
    </row>
    <row r="149" spans="1:5" ht="26.25" customHeight="1">
      <c r="A149" s="90">
        <v>147</v>
      </c>
      <c r="B149" s="90"/>
      <c r="C149" s="90"/>
      <c r="D149" s="90"/>
      <c r="E149" s="91">
        <f t="shared" si="2"/>
        <v>0</v>
      </c>
    </row>
    <row r="150" spans="1:5" ht="26.25" customHeight="1">
      <c r="A150" s="90">
        <v>148</v>
      </c>
      <c r="B150" s="90"/>
      <c r="C150" s="90"/>
      <c r="D150" s="90"/>
      <c r="E150" s="91">
        <f t="shared" si="2"/>
        <v>0</v>
      </c>
    </row>
    <row r="151" spans="1:5" ht="26.25" customHeight="1">
      <c r="A151" s="90">
        <v>149</v>
      </c>
      <c r="B151" s="90"/>
      <c r="C151" s="90"/>
      <c r="D151" s="90"/>
      <c r="E151" s="91">
        <f t="shared" si="2"/>
        <v>0</v>
      </c>
    </row>
    <row r="152" spans="1:5" ht="26.25" customHeight="1">
      <c r="A152" s="107">
        <v>150</v>
      </c>
      <c r="B152" s="107"/>
      <c r="C152" s="107"/>
      <c r="D152" s="107"/>
      <c r="E152" s="108">
        <f t="shared" si="2"/>
        <v>0</v>
      </c>
    </row>
    <row r="153" spans="1:5" ht="26.25" customHeight="1">
      <c r="A153" s="109">
        <v>151</v>
      </c>
      <c r="B153" s="109"/>
      <c r="C153" s="109"/>
      <c r="D153" s="109"/>
      <c r="E153" s="110">
        <f t="shared" si="2"/>
        <v>0</v>
      </c>
    </row>
    <row r="154" spans="1:5" ht="26.25" customHeight="1">
      <c r="A154" s="90">
        <v>152</v>
      </c>
      <c r="B154" s="90"/>
      <c r="C154" s="90"/>
      <c r="D154" s="90"/>
      <c r="E154" s="91">
        <f t="shared" si="2"/>
        <v>0</v>
      </c>
    </row>
    <row r="155" spans="1:5" ht="26.25" customHeight="1">
      <c r="A155" s="90">
        <v>153</v>
      </c>
      <c r="B155" s="90"/>
      <c r="C155" s="90"/>
      <c r="D155" s="90"/>
      <c r="E155" s="91">
        <f t="shared" si="2"/>
        <v>0</v>
      </c>
    </row>
    <row r="156" spans="1:5" ht="26.25" customHeight="1">
      <c r="A156" s="90">
        <v>154</v>
      </c>
      <c r="B156" s="90"/>
      <c r="C156" s="90"/>
      <c r="D156" s="90"/>
      <c r="E156" s="91">
        <f t="shared" si="2"/>
        <v>0</v>
      </c>
    </row>
    <row r="157" spans="1:5" ht="26.25" customHeight="1">
      <c r="A157" s="90">
        <v>155</v>
      </c>
      <c r="B157" s="90"/>
      <c r="C157" s="90"/>
      <c r="D157" s="90"/>
      <c r="E157" s="91">
        <f t="shared" si="2"/>
        <v>0</v>
      </c>
    </row>
    <row r="158" spans="1:5" ht="26.25" customHeight="1">
      <c r="A158" s="90">
        <v>156</v>
      </c>
      <c r="B158" s="90"/>
      <c r="C158" s="90"/>
      <c r="D158" s="90"/>
      <c r="E158" s="91">
        <f t="shared" si="2"/>
        <v>0</v>
      </c>
    </row>
    <row r="159" spans="1:5" ht="26.25" customHeight="1">
      <c r="A159" s="90">
        <v>157</v>
      </c>
      <c r="B159" s="90"/>
      <c r="C159" s="90"/>
      <c r="D159" s="90"/>
      <c r="E159" s="91">
        <f t="shared" si="2"/>
        <v>0</v>
      </c>
    </row>
    <row r="160" spans="1:5" ht="26.25" customHeight="1">
      <c r="A160" s="90">
        <v>158</v>
      </c>
      <c r="B160" s="90"/>
      <c r="C160" s="90"/>
      <c r="D160" s="90"/>
      <c r="E160" s="91">
        <f t="shared" si="2"/>
        <v>0</v>
      </c>
    </row>
    <row r="161" spans="1:5" ht="26.25" customHeight="1">
      <c r="A161" s="90">
        <v>159</v>
      </c>
      <c r="B161" s="90"/>
      <c r="C161" s="90"/>
      <c r="D161" s="90"/>
      <c r="E161" s="91">
        <f t="shared" si="2"/>
        <v>0</v>
      </c>
    </row>
    <row r="162" spans="1:5" ht="26.25" customHeight="1">
      <c r="A162" s="90">
        <v>160</v>
      </c>
      <c r="B162" s="90"/>
      <c r="C162" s="90"/>
      <c r="D162" s="90"/>
      <c r="E162" s="91">
        <f t="shared" si="2"/>
        <v>0</v>
      </c>
    </row>
    <row r="163" spans="1:5" ht="26.25" customHeight="1">
      <c r="A163" s="90">
        <v>161</v>
      </c>
      <c r="B163" s="90"/>
      <c r="C163" s="90"/>
      <c r="D163" s="90"/>
      <c r="E163" s="91">
        <f t="shared" si="2"/>
        <v>0</v>
      </c>
    </row>
    <row r="164" spans="1:5" ht="26.25" customHeight="1">
      <c r="A164" s="90">
        <v>162</v>
      </c>
      <c r="B164" s="90"/>
      <c r="C164" s="90"/>
      <c r="D164" s="90"/>
      <c r="E164" s="91">
        <f t="shared" si="2"/>
        <v>0</v>
      </c>
    </row>
    <row r="165" spans="1:5" ht="26.25" customHeight="1">
      <c r="A165" s="90">
        <v>163</v>
      </c>
      <c r="B165" s="90"/>
      <c r="C165" s="90"/>
      <c r="D165" s="90"/>
      <c r="E165" s="91">
        <f t="shared" si="2"/>
        <v>0</v>
      </c>
    </row>
    <row r="166" spans="1:5" ht="26.25" customHeight="1">
      <c r="A166" s="90">
        <v>164</v>
      </c>
      <c r="B166" s="90"/>
      <c r="C166" s="90"/>
      <c r="D166" s="90"/>
      <c r="E166" s="91">
        <f t="shared" si="2"/>
        <v>0</v>
      </c>
    </row>
    <row r="167" spans="1:5" ht="26.25" customHeight="1">
      <c r="A167" s="90">
        <v>165</v>
      </c>
      <c r="B167" s="90"/>
      <c r="C167" s="90"/>
      <c r="D167" s="90"/>
      <c r="E167" s="91">
        <f t="shared" si="2"/>
        <v>0</v>
      </c>
    </row>
    <row r="168" spans="1:5" ht="26.25" customHeight="1">
      <c r="A168" s="90">
        <v>166</v>
      </c>
      <c r="B168" s="90"/>
      <c r="C168" s="90"/>
      <c r="D168" s="90"/>
      <c r="E168" s="91">
        <f t="shared" si="2"/>
        <v>0</v>
      </c>
    </row>
    <row r="169" spans="1:5" ht="26.25" customHeight="1">
      <c r="A169" s="90">
        <v>167</v>
      </c>
      <c r="B169" s="90"/>
      <c r="C169" s="90"/>
      <c r="D169" s="90"/>
      <c r="E169" s="91">
        <f t="shared" si="2"/>
        <v>0</v>
      </c>
    </row>
    <row r="170" spans="1:5" ht="26.25" customHeight="1">
      <c r="A170" s="90">
        <v>168</v>
      </c>
      <c r="B170" s="90"/>
      <c r="C170" s="90"/>
      <c r="D170" s="90"/>
      <c r="E170" s="91">
        <f t="shared" si="2"/>
        <v>0</v>
      </c>
    </row>
    <row r="171" spans="1:5" ht="26.25" customHeight="1">
      <c r="A171" s="90">
        <v>169</v>
      </c>
      <c r="B171" s="90"/>
      <c r="C171" s="90"/>
      <c r="D171" s="90"/>
      <c r="E171" s="91">
        <f t="shared" si="2"/>
        <v>0</v>
      </c>
    </row>
    <row r="172" spans="1:5" ht="26.25" customHeight="1">
      <c r="A172" s="90">
        <v>170</v>
      </c>
      <c r="B172" s="90"/>
      <c r="C172" s="90"/>
      <c r="D172" s="90"/>
      <c r="E172" s="91">
        <f t="shared" si="2"/>
        <v>0</v>
      </c>
    </row>
    <row r="173" spans="1:5" ht="26.25" customHeight="1">
      <c r="A173" s="90">
        <v>171</v>
      </c>
      <c r="B173" s="90"/>
      <c r="C173" s="90"/>
      <c r="D173" s="90"/>
      <c r="E173" s="91">
        <f t="shared" si="2"/>
        <v>0</v>
      </c>
    </row>
    <row r="174" spans="1:5" ht="26.25" customHeight="1">
      <c r="A174" s="90">
        <v>172</v>
      </c>
      <c r="B174" s="90"/>
      <c r="C174" s="90"/>
      <c r="D174" s="90"/>
      <c r="E174" s="91">
        <f t="shared" si="2"/>
        <v>0</v>
      </c>
    </row>
    <row r="175" spans="1:5" ht="26.25" customHeight="1">
      <c r="A175" s="90">
        <v>173</v>
      </c>
      <c r="B175" s="90"/>
      <c r="C175" s="90"/>
      <c r="D175" s="90"/>
      <c r="E175" s="91">
        <f t="shared" si="2"/>
        <v>0</v>
      </c>
    </row>
    <row r="176" spans="1:5" ht="26.25" customHeight="1">
      <c r="A176" s="90">
        <v>174</v>
      </c>
      <c r="B176" s="90"/>
      <c r="C176" s="90"/>
      <c r="D176" s="90"/>
      <c r="E176" s="91">
        <f t="shared" si="2"/>
        <v>0</v>
      </c>
    </row>
    <row r="177" spans="1:5" ht="26.25" customHeight="1">
      <c r="A177" s="90">
        <v>175</v>
      </c>
      <c r="B177" s="90"/>
      <c r="C177" s="90"/>
      <c r="D177" s="90"/>
      <c r="E177" s="91">
        <f t="shared" si="2"/>
        <v>0</v>
      </c>
    </row>
    <row r="178" spans="1:5" ht="26.25" customHeight="1">
      <c r="A178" s="90">
        <v>176</v>
      </c>
      <c r="B178" s="90"/>
      <c r="C178" s="90"/>
      <c r="D178" s="90"/>
      <c r="E178" s="91">
        <f t="shared" si="2"/>
        <v>0</v>
      </c>
    </row>
    <row r="179" spans="1:5" ht="26.25" customHeight="1">
      <c r="A179" s="90">
        <v>177</v>
      </c>
      <c r="B179" s="90"/>
      <c r="C179" s="90"/>
      <c r="D179" s="90"/>
      <c r="E179" s="91">
        <f t="shared" si="2"/>
        <v>0</v>
      </c>
    </row>
    <row r="180" spans="1:5" ht="26.25" customHeight="1">
      <c r="A180" s="90">
        <v>178</v>
      </c>
      <c r="B180" s="90"/>
      <c r="C180" s="90"/>
      <c r="D180" s="90"/>
      <c r="E180" s="91">
        <f t="shared" si="2"/>
        <v>0</v>
      </c>
    </row>
    <row r="181" spans="1:5" ht="26.25" customHeight="1">
      <c r="A181" s="90">
        <v>179</v>
      </c>
      <c r="B181" s="90"/>
      <c r="C181" s="90"/>
      <c r="D181" s="90"/>
      <c r="E181" s="91">
        <f t="shared" si="2"/>
        <v>0</v>
      </c>
    </row>
    <row r="182" spans="1:5" ht="26.25" customHeight="1">
      <c r="A182" s="90">
        <v>180</v>
      </c>
      <c r="B182" s="90"/>
      <c r="C182" s="90"/>
      <c r="D182" s="90"/>
      <c r="E182" s="91">
        <f t="shared" si="2"/>
        <v>0</v>
      </c>
    </row>
    <row r="183" spans="1:5" ht="26.25" customHeight="1">
      <c r="A183" s="90">
        <v>181</v>
      </c>
      <c r="B183" s="90"/>
      <c r="C183" s="90"/>
      <c r="D183" s="90"/>
      <c r="E183" s="91">
        <f t="shared" si="2"/>
        <v>0</v>
      </c>
    </row>
    <row r="184" spans="1:5" ht="26.25" customHeight="1">
      <c r="A184" s="90">
        <v>182</v>
      </c>
      <c r="B184" s="90"/>
      <c r="C184" s="90"/>
      <c r="D184" s="90"/>
      <c r="E184" s="91">
        <f t="shared" si="2"/>
        <v>0</v>
      </c>
    </row>
    <row r="185" spans="1:5" ht="26.25" customHeight="1">
      <c r="A185" s="90">
        <v>183</v>
      </c>
      <c r="B185" s="90"/>
      <c r="C185" s="90"/>
      <c r="D185" s="90"/>
      <c r="E185" s="91">
        <f t="shared" si="2"/>
        <v>0</v>
      </c>
    </row>
    <row r="186" spans="1:5" ht="26.25" customHeight="1">
      <c r="A186" s="90">
        <v>184</v>
      </c>
      <c r="B186" s="90"/>
      <c r="C186" s="90"/>
      <c r="D186" s="90"/>
      <c r="E186" s="91">
        <f t="shared" si="2"/>
        <v>0</v>
      </c>
    </row>
    <row r="187" spans="1:5" ht="26.25" customHeight="1">
      <c r="A187" s="90">
        <v>185</v>
      </c>
      <c r="B187" s="90"/>
      <c r="C187" s="90"/>
      <c r="D187" s="90"/>
      <c r="E187" s="91">
        <f t="shared" si="2"/>
        <v>0</v>
      </c>
    </row>
    <row r="188" spans="1:5" ht="26.25" customHeight="1">
      <c r="A188" s="90">
        <v>186</v>
      </c>
      <c r="B188" s="90"/>
      <c r="C188" s="90"/>
      <c r="D188" s="90"/>
      <c r="E188" s="91">
        <f t="shared" si="2"/>
        <v>0</v>
      </c>
    </row>
    <row r="189" spans="1:5" ht="26.25" customHeight="1">
      <c r="A189" s="90">
        <v>187</v>
      </c>
      <c r="B189" s="90"/>
      <c r="C189" s="90"/>
      <c r="D189" s="90"/>
      <c r="E189" s="91">
        <f t="shared" si="2"/>
        <v>0</v>
      </c>
    </row>
    <row r="190" spans="1:5" ht="26.25" customHeight="1">
      <c r="A190" s="90">
        <v>188</v>
      </c>
      <c r="B190" s="90"/>
      <c r="C190" s="90"/>
      <c r="D190" s="90"/>
      <c r="E190" s="91">
        <f t="shared" si="2"/>
        <v>0</v>
      </c>
    </row>
    <row r="191" spans="1:5" ht="26.25" customHeight="1">
      <c r="A191" s="90">
        <v>189</v>
      </c>
      <c r="B191" s="90"/>
      <c r="C191" s="90"/>
      <c r="D191" s="90"/>
      <c r="E191" s="91">
        <f t="shared" si="2"/>
        <v>0</v>
      </c>
    </row>
    <row r="192" spans="1:5" ht="26.25" customHeight="1">
      <c r="A192" s="90">
        <v>190</v>
      </c>
      <c r="B192" s="90"/>
      <c r="C192" s="90"/>
      <c r="D192" s="90"/>
      <c r="E192" s="91">
        <f t="shared" si="2"/>
        <v>0</v>
      </c>
    </row>
    <row r="193" spans="1:5" ht="26.25" customHeight="1">
      <c r="A193" s="90">
        <v>191</v>
      </c>
      <c r="B193" s="90"/>
      <c r="C193" s="90"/>
      <c r="D193" s="90"/>
      <c r="E193" s="91">
        <f t="shared" si="2"/>
        <v>0</v>
      </c>
    </row>
    <row r="194" spans="1:5" ht="26.25" customHeight="1">
      <c r="A194" s="90">
        <v>192</v>
      </c>
      <c r="B194" s="90"/>
      <c r="C194" s="90"/>
      <c r="D194" s="90"/>
      <c r="E194" s="91">
        <f t="shared" si="2"/>
        <v>0</v>
      </c>
    </row>
    <row r="195" spans="1:5" ht="26.25" customHeight="1">
      <c r="A195" s="90">
        <v>193</v>
      </c>
      <c r="B195" s="90"/>
      <c r="C195" s="90"/>
      <c r="D195" s="90"/>
      <c r="E195" s="91">
        <f t="shared" si="2"/>
        <v>0</v>
      </c>
    </row>
    <row r="196" spans="1:5" ht="26.25" customHeight="1">
      <c r="A196" s="90">
        <v>194</v>
      </c>
      <c r="B196" s="90"/>
      <c r="C196" s="90"/>
      <c r="D196" s="90"/>
      <c r="E196" s="91">
        <f t="shared" ref="E196:E259" si="3">SUM(C196*D196)</f>
        <v>0</v>
      </c>
    </row>
    <row r="197" spans="1:5" ht="26.25" customHeight="1">
      <c r="A197" s="90">
        <v>195</v>
      </c>
      <c r="B197" s="90"/>
      <c r="C197" s="90"/>
      <c r="D197" s="90"/>
      <c r="E197" s="91">
        <f t="shared" si="3"/>
        <v>0</v>
      </c>
    </row>
    <row r="198" spans="1:5" ht="26.25" customHeight="1">
      <c r="A198" s="90">
        <v>196</v>
      </c>
      <c r="B198" s="90"/>
      <c r="C198" s="90"/>
      <c r="D198" s="90"/>
      <c r="E198" s="91">
        <f t="shared" si="3"/>
        <v>0</v>
      </c>
    </row>
    <row r="199" spans="1:5" ht="26.25" customHeight="1">
      <c r="A199" s="90">
        <v>197</v>
      </c>
      <c r="B199" s="90"/>
      <c r="C199" s="90"/>
      <c r="D199" s="90"/>
      <c r="E199" s="91">
        <f t="shared" si="3"/>
        <v>0</v>
      </c>
    </row>
    <row r="200" spans="1:5" ht="26.25" customHeight="1">
      <c r="A200" s="90">
        <v>198</v>
      </c>
      <c r="B200" s="90"/>
      <c r="C200" s="90"/>
      <c r="D200" s="90"/>
      <c r="E200" s="91">
        <f t="shared" si="3"/>
        <v>0</v>
      </c>
    </row>
    <row r="201" spans="1:5" ht="26.25" customHeight="1">
      <c r="A201" s="90">
        <v>199</v>
      </c>
      <c r="B201" s="90"/>
      <c r="C201" s="90"/>
      <c r="D201" s="90"/>
      <c r="E201" s="91">
        <f t="shared" si="3"/>
        <v>0</v>
      </c>
    </row>
    <row r="202" spans="1:5" ht="26.25" customHeight="1">
      <c r="A202" s="90">
        <v>200</v>
      </c>
      <c r="B202" s="90"/>
      <c r="C202" s="90"/>
      <c r="D202" s="90"/>
      <c r="E202" s="91">
        <f t="shared" si="3"/>
        <v>0</v>
      </c>
    </row>
    <row r="203" spans="1:5" ht="26.25" customHeight="1">
      <c r="A203" s="90">
        <v>201</v>
      </c>
      <c r="B203" s="90"/>
      <c r="C203" s="90"/>
      <c r="D203" s="90"/>
      <c r="E203" s="91">
        <f t="shared" si="3"/>
        <v>0</v>
      </c>
    </row>
    <row r="204" spans="1:5" ht="26.25" customHeight="1">
      <c r="A204" s="90">
        <v>202</v>
      </c>
      <c r="B204" s="90"/>
      <c r="C204" s="90"/>
      <c r="D204" s="90"/>
      <c r="E204" s="91">
        <f t="shared" si="3"/>
        <v>0</v>
      </c>
    </row>
    <row r="205" spans="1:5" ht="26.25" customHeight="1">
      <c r="A205" s="90">
        <v>203</v>
      </c>
      <c r="B205" s="90"/>
      <c r="C205" s="90"/>
      <c r="D205" s="90"/>
      <c r="E205" s="91">
        <f t="shared" si="3"/>
        <v>0</v>
      </c>
    </row>
    <row r="206" spans="1:5" ht="26.25" customHeight="1">
      <c r="A206" s="90">
        <v>204</v>
      </c>
      <c r="B206" s="90"/>
      <c r="C206" s="90"/>
      <c r="D206" s="90"/>
      <c r="E206" s="91">
        <f t="shared" si="3"/>
        <v>0</v>
      </c>
    </row>
    <row r="207" spans="1:5" ht="26.25" customHeight="1">
      <c r="A207" s="90">
        <v>205</v>
      </c>
      <c r="B207" s="90"/>
      <c r="C207" s="90"/>
      <c r="D207" s="90"/>
      <c r="E207" s="91">
        <f t="shared" si="3"/>
        <v>0</v>
      </c>
    </row>
    <row r="208" spans="1:5" ht="26.25" customHeight="1">
      <c r="A208" s="90">
        <v>206</v>
      </c>
      <c r="B208" s="90"/>
      <c r="C208" s="90"/>
      <c r="D208" s="90"/>
      <c r="E208" s="91">
        <f t="shared" si="3"/>
        <v>0</v>
      </c>
    </row>
    <row r="209" spans="1:5" ht="26.25" customHeight="1">
      <c r="A209" s="90">
        <v>207</v>
      </c>
      <c r="B209" s="90"/>
      <c r="C209" s="90"/>
      <c r="D209" s="90"/>
      <c r="E209" s="91">
        <f t="shared" si="3"/>
        <v>0</v>
      </c>
    </row>
    <row r="210" spans="1:5" ht="26.25" customHeight="1">
      <c r="A210" s="90">
        <v>208</v>
      </c>
      <c r="B210" s="90"/>
      <c r="C210" s="90"/>
      <c r="D210" s="90"/>
      <c r="E210" s="91">
        <f t="shared" si="3"/>
        <v>0</v>
      </c>
    </row>
    <row r="211" spans="1:5" ht="26.25" customHeight="1">
      <c r="A211" s="90">
        <v>209</v>
      </c>
      <c r="B211" s="90"/>
      <c r="C211" s="90"/>
      <c r="D211" s="90"/>
      <c r="E211" s="91">
        <f t="shared" si="3"/>
        <v>0</v>
      </c>
    </row>
    <row r="212" spans="1:5" ht="26.25" customHeight="1">
      <c r="A212" s="90">
        <v>210</v>
      </c>
      <c r="B212" s="90"/>
      <c r="C212" s="90"/>
      <c r="D212" s="90"/>
      <c r="E212" s="91">
        <f t="shared" si="3"/>
        <v>0</v>
      </c>
    </row>
    <row r="213" spans="1:5" ht="26.25" customHeight="1">
      <c r="A213" s="90">
        <v>211</v>
      </c>
      <c r="B213" s="90"/>
      <c r="C213" s="90"/>
      <c r="D213" s="90"/>
      <c r="E213" s="91">
        <f t="shared" si="3"/>
        <v>0</v>
      </c>
    </row>
    <row r="214" spans="1:5" ht="26.25" customHeight="1">
      <c r="A214" s="90">
        <v>212</v>
      </c>
      <c r="B214" s="90"/>
      <c r="C214" s="90"/>
      <c r="D214" s="90"/>
      <c r="E214" s="91">
        <f t="shared" si="3"/>
        <v>0</v>
      </c>
    </row>
    <row r="215" spans="1:5" ht="26.25" customHeight="1">
      <c r="A215" s="90">
        <v>213</v>
      </c>
      <c r="B215" s="90"/>
      <c r="C215" s="90"/>
      <c r="D215" s="90"/>
      <c r="E215" s="91">
        <f t="shared" si="3"/>
        <v>0</v>
      </c>
    </row>
    <row r="216" spans="1:5" ht="26.25" customHeight="1">
      <c r="A216" s="90">
        <v>214</v>
      </c>
      <c r="B216" s="90"/>
      <c r="C216" s="90"/>
      <c r="D216" s="90"/>
      <c r="E216" s="91">
        <f t="shared" si="3"/>
        <v>0</v>
      </c>
    </row>
    <row r="217" spans="1:5" ht="26.25" customHeight="1">
      <c r="A217" s="90">
        <v>215</v>
      </c>
      <c r="B217" s="90"/>
      <c r="C217" s="90"/>
      <c r="D217" s="90"/>
      <c r="E217" s="91">
        <f t="shared" si="3"/>
        <v>0</v>
      </c>
    </row>
    <row r="218" spans="1:5" ht="26.25" customHeight="1">
      <c r="A218" s="90">
        <v>216</v>
      </c>
      <c r="B218" s="90"/>
      <c r="C218" s="90"/>
      <c r="D218" s="90"/>
      <c r="E218" s="91">
        <f t="shared" si="3"/>
        <v>0</v>
      </c>
    </row>
    <row r="219" spans="1:5" ht="26.25" customHeight="1">
      <c r="A219" s="90">
        <v>217</v>
      </c>
      <c r="B219" s="90"/>
      <c r="C219" s="90"/>
      <c r="D219" s="90"/>
      <c r="E219" s="91">
        <f t="shared" si="3"/>
        <v>0</v>
      </c>
    </row>
    <row r="220" spans="1:5" ht="26.25" customHeight="1">
      <c r="A220" s="90">
        <v>218</v>
      </c>
      <c r="B220" s="90"/>
      <c r="C220" s="90"/>
      <c r="D220" s="90"/>
      <c r="E220" s="91">
        <f t="shared" si="3"/>
        <v>0</v>
      </c>
    </row>
    <row r="221" spans="1:5" ht="26.25" customHeight="1">
      <c r="A221" s="90">
        <v>219</v>
      </c>
      <c r="B221" s="90"/>
      <c r="C221" s="90"/>
      <c r="D221" s="90"/>
      <c r="E221" s="91">
        <f t="shared" si="3"/>
        <v>0</v>
      </c>
    </row>
    <row r="222" spans="1:5" ht="26.25" customHeight="1">
      <c r="A222" s="90">
        <v>220</v>
      </c>
      <c r="B222" s="90"/>
      <c r="C222" s="90"/>
      <c r="D222" s="90"/>
      <c r="E222" s="91">
        <f t="shared" si="3"/>
        <v>0</v>
      </c>
    </row>
    <row r="223" spans="1:5" ht="26.25" customHeight="1">
      <c r="A223" s="90">
        <v>221</v>
      </c>
      <c r="B223" s="90"/>
      <c r="C223" s="90"/>
      <c r="D223" s="90"/>
      <c r="E223" s="91">
        <f t="shared" si="3"/>
        <v>0</v>
      </c>
    </row>
    <row r="224" spans="1:5" ht="26.25" customHeight="1">
      <c r="A224" s="90">
        <v>222</v>
      </c>
      <c r="B224" s="90"/>
      <c r="C224" s="90"/>
      <c r="D224" s="90"/>
      <c r="E224" s="91">
        <f t="shared" si="3"/>
        <v>0</v>
      </c>
    </row>
    <row r="225" spans="1:5" ht="26.25" customHeight="1">
      <c r="A225" s="90">
        <v>223</v>
      </c>
      <c r="B225" s="90"/>
      <c r="C225" s="90"/>
      <c r="D225" s="90"/>
      <c r="E225" s="91">
        <f t="shared" si="3"/>
        <v>0</v>
      </c>
    </row>
    <row r="226" spans="1:5" ht="26.25" customHeight="1">
      <c r="A226" s="90">
        <v>224</v>
      </c>
      <c r="B226" s="90"/>
      <c r="C226" s="90"/>
      <c r="D226" s="90"/>
      <c r="E226" s="91">
        <f t="shared" si="3"/>
        <v>0</v>
      </c>
    </row>
    <row r="227" spans="1:5" ht="26.25" customHeight="1">
      <c r="A227" s="90">
        <v>225</v>
      </c>
      <c r="B227" s="90"/>
      <c r="C227" s="90"/>
      <c r="D227" s="90"/>
      <c r="E227" s="91">
        <f t="shared" si="3"/>
        <v>0</v>
      </c>
    </row>
    <row r="228" spans="1:5" ht="26.25" customHeight="1">
      <c r="A228" s="90">
        <v>226</v>
      </c>
      <c r="B228" s="90"/>
      <c r="C228" s="90"/>
      <c r="D228" s="90"/>
      <c r="E228" s="91">
        <f t="shared" si="3"/>
        <v>0</v>
      </c>
    </row>
    <row r="229" spans="1:5" ht="26.25" customHeight="1">
      <c r="A229" s="90">
        <v>227</v>
      </c>
      <c r="B229" s="90"/>
      <c r="C229" s="90"/>
      <c r="D229" s="90"/>
      <c r="E229" s="91">
        <f t="shared" si="3"/>
        <v>0</v>
      </c>
    </row>
    <row r="230" spans="1:5" ht="26.25" customHeight="1">
      <c r="A230" s="90">
        <v>228</v>
      </c>
      <c r="B230" s="90"/>
      <c r="C230" s="90"/>
      <c r="D230" s="90"/>
      <c r="E230" s="91">
        <f t="shared" si="3"/>
        <v>0</v>
      </c>
    </row>
    <row r="231" spans="1:5" ht="26.25" customHeight="1">
      <c r="A231" s="90">
        <v>229</v>
      </c>
      <c r="B231" s="90"/>
      <c r="C231" s="90"/>
      <c r="D231" s="90"/>
      <c r="E231" s="91">
        <f t="shared" si="3"/>
        <v>0</v>
      </c>
    </row>
    <row r="232" spans="1:5" ht="26.25" customHeight="1">
      <c r="A232" s="90">
        <v>230</v>
      </c>
      <c r="B232" s="90"/>
      <c r="C232" s="90"/>
      <c r="D232" s="90"/>
      <c r="E232" s="91">
        <f t="shared" si="3"/>
        <v>0</v>
      </c>
    </row>
    <row r="233" spans="1:5" ht="26.25" customHeight="1">
      <c r="A233" s="90">
        <v>231</v>
      </c>
      <c r="B233" s="90"/>
      <c r="C233" s="90"/>
      <c r="D233" s="90"/>
      <c r="E233" s="91">
        <f t="shared" si="3"/>
        <v>0</v>
      </c>
    </row>
    <row r="234" spans="1:5" ht="26.25" customHeight="1">
      <c r="A234" s="90">
        <v>232</v>
      </c>
      <c r="B234" s="90"/>
      <c r="C234" s="90"/>
      <c r="D234" s="90"/>
      <c r="E234" s="91">
        <f t="shared" si="3"/>
        <v>0</v>
      </c>
    </row>
    <row r="235" spans="1:5" ht="26.25" customHeight="1">
      <c r="A235" s="90">
        <v>233</v>
      </c>
      <c r="B235" s="90"/>
      <c r="C235" s="90"/>
      <c r="D235" s="90"/>
      <c r="E235" s="91">
        <f t="shared" si="3"/>
        <v>0</v>
      </c>
    </row>
    <row r="236" spans="1:5" ht="26.25" customHeight="1">
      <c r="A236" s="90">
        <v>234</v>
      </c>
      <c r="B236" s="90"/>
      <c r="C236" s="90"/>
      <c r="D236" s="90"/>
      <c r="E236" s="91">
        <f t="shared" si="3"/>
        <v>0</v>
      </c>
    </row>
    <row r="237" spans="1:5" ht="26.25" customHeight="1">
      <c r="A237" s="90">
        <v>235</v>
      </c>
      <c r="B237" s="90"/>
      <c r="C237" s="90"/>
      <c r="D237" s="90"/>
      <c r="E237" s="91">
        <f t="shared" si="3"/>
        <v>0</v>
      </c>
    </row>
    <row r="238" spans="1:5" ht="26.25" customHeight="1">
      <c r="A238" s="90">
        <v>236</v>
      </c>
      <c r="B238" s="90"/>
      <c r="C238" s="90"/>
      <c r="D238" s="90"/>
      <c r="E238" s="91">
        <f t="shared" si="3"/>
        <v>0</v>
      </c>
    </row>
    <row r="239" spans="1:5" ht="26.25" customHeight="1">
      <c r="A239" s="90">
        <v>237</v>
      </c>
      <c r="B239" s="90"/>
      <c r="C239" s="90"/>
      <c r="D239" s="90"/>
      <c r="E239" s="91">
        <f t="shared" si="3"/>
        <v>0</v>
      </c>
    </row>
    <row r="240" spans="1:5" ht="26.25" customHeight="1">
      <c r="A240" s="90">
        <v>238</v>
      </c>
      <c r="B240" s="90"/>
      <c r="C240" s="90"/>
      <c r="D240" s="90"/>
      <c r="E240" s="91">
        <f t="shared" si="3"/>
        <v>0</v>
      </c>
    </row>
    <row r="241" spans="1:5" ht="26.25" customHeight="1">
      <c r="A241" s="90">
        <v>239</v>
      </c>
      <c r="B241" s="90"/>
      <c r="C241" s="90"/>
      <c r="D241" s="90"/>
      <c r="E241" s="91">
        <f t="shared" si="3"/>
        <v>0</v>
      </c>
    </row>
    <row r="242" spans="1:5" ht="26.25" customHeight="1">
      <c r="A242" s="90">
        <v>240</v>
      </c>
      <c r="B242" s="90"/>
      <c r="C242" s="90"/>
      <c r="D242" s="90"/>
      <c r="E242" s="91">
        <f t="shared" si="3"/>
        <v>0</v>
      </c>
    </row>
    <row r="243" spans="1:5" ht="26.25" customHeight="1">
      <c r="A243" s="90">
        <v>241</v>
      </c>
      <c r="B243" s="90"/>
      <c r="C243" s="90"/>
      <c r="D243" s="90"/>
      <c r="E243" s="91">
        <f t="shared" si="3"/>
        <v>0</v>
      </c>
    </row>
    <row r="244" spans="1:5" ht="26.25" customHeight="1">
      <c r="A244" s="90">
        <v>242</v>
      </c>
      <c r="B244" s="90"/>
      <c r="C244" s="90"/>
      <c r="D244" s="90"/>
      <c r="E244" s="91">
        <f t="shared" si="3"/>
        <v>0</v>
      </c>
    </row>
    <row r="245" spans="1:5" ht="26.25" customHeight="1">
      <c r="A245" s="90">
        <v>243</v>
      </c>
      <c r="B245" s="90"/>
      <c r="C245" s="90"/>
      <c r="D245" s="90"/>
      <c r="E245" s="91">
        <f t="shared" si="3"/>
        <v>0</v>
      </c>
    </row>
    <row r="246" spans="1:5" ht="26.25" customHeight="1">
      <c r="A246" s="90">
        <v>244</v>
      </c>
      <c r="B246" s="90"/>
      <c r="C246" s="90"/>
      <c r="D246" s="90"/>
      <c r="E246" s="91">
        <f t="shared" si="3"/>
        <v>0</v>
      </c>
    </row>
    <row r="247" spans="1:5" ht="26.25" customHeight="1">
      <c r="A247" s="90">
        <v>245</v>
      </c>
      <c r="B247" s="90"/>
      <c r="C247" s="90"/>
      <c r="D247" s="90"/>
      <c r="E247" s="91">
        <f t="shared" si="3"/>
        <v>0</v>
      </c>
    </row>
    <row r="248" spans="1:5" ht="26.25" customHeight="1">
      <c r="A248" s="90">
        <v>246</v>
      </c>
      <c r="B248" s="90"/>
      <c r="C248" s="90"/>
      <c r="D248" s="90"/>
      <c r="E248" s="91">
        <f t="shared" si="3"/>
        <v>0</v>
      </c>
    </row>
    <row r="249" spans="1:5" ht="26.25" customHeight="1">
      <c r="A249" s="90">
        <v>247</v>
      </c>
      <c r="B249" s="90"/>
      <c r="C249" s="90"/>
      <c r="D249" s="90"/>
      <c r="E249" s="91">
        <f t="shared" si="3"/>
        <v>0</v>
      </c>
    </row>
    <row r="250" spans="1:5" ht="26.25" customHeight="1">
      <c r="A250" s="90">
        <v>248</v>
      </c>
      <c r="B250" s="90"/>
      <c r="C250" s="90"/>
      <c r="D250" s="90"/>
      <c r="E250" s="91">
        <f t="shared" si="3"/>
        <v>0</v>
      </c>
    </row>
    <row r="251" spans="1:5" ht="26.25" customHeight="1">
      <c r="A251" s="90">
        <v>249</v>
      </c>
      <c r="B251" s="90"/>
      <c r="C251" s="90"/>
      <c r="D251" s="90"/>
      <c r="E251" s="91">
        <f t="shared" si="3"/>
        <v>0</v>
      </c>
    </row>
    <row r="252" spans="1:5" ht="26.25" customHeight="1">
      <c r="A252" s="90">
        <v>250</v>
      </c>
      <c r="B252" s="90"/>
      <c r="C252" s="90"/>
      <c r="D252" s="90"/>
      <c r="E252" s="91">
        <f t="shared" si="3"/>
        <v>0</v>
      </c>
    </row>
    <row r="253" spans="1:5" ht="26.25" customHeight="1">
      <c r="A253" s="90">
        <v>251</v>
      </c>
      <c r="B253" s="90"/>
      <c r="C253" s="90"/>
      <c r="D253" s="90"/>
      <c r="E253" s="91">
        <f t="shared" si="3"/>
        <v>0</v>
      </c>
    </row>
    <row r="254" spans="1:5" ht="26.25" customHeight="1">
      <c r="A254" s="90">
        <v>252</v>
      </c>
      <c r="B254" s="90"/>
      <c r="C254" s="90"/>
      <c r="D254" s="90"/>
      <c r="E254" s="91">
        <f t="shared" si="3"/>
        <v>0</v>
      </c>
    </row>
    <row r="255" spans="1:5" ht="26.25" customHeight="1">
      <c r="A255" s="90">
        <v>253</v>
      </c>
      <c r="B255" s="90"/>
      <c r="C255" s="90"/>
      <c r="D255" s="90"/>
      <c r="E255" s="91">
        <f t="shared" si="3"/>
        <v>0</v>
      </c>
    </row>
    <row r="256" spans="1:5" ht="26.25" customHeight="1">
      <c r="A256" s="90">
        <v>254</v>
      </c>
      <c r="B256" s="90"/>
      <c r="C256" s="90"/>
      <c r="D256" s="90"/>
      <c r="E256" s="91">
        <f t="shared" si="3"/>
        <v>0</v>
      </c>
    </row>
    <row r="257" spans="1:5" ht="26.25" customHeight="1">
      <c r="A257" s="90">
        <v>255</v>
      </c>
      <c r="B257" s="90"/>
      <c r="C257" s="90"/>
      <c r="D257" s="90"/>
      <c r="E257" s="91">
        <f t="shared" si="3"/>
        <v>0</v>
      </c>
    </row>
    <row r="258" spans="1:5" ht="26.25" customHeight="1">
      <c r="A258" s="90">
        <v>256</v>
      </c>
      <c r="B258" s="90"/>
      <c r="C258" s="90"/>
      <c r="D258" s="90"/>
      <c r="E258" s="91">
        <f t="shared" si="3"/>
        <v>0</v>
      </c>
    </row>
    <row r="259" spans="1:5" ht="26.25" customHeight="1">
      <c r="A259" s="90">
        <v>257</v>
      </c>
      <c r="B259" s="90"/>
      <c r="C259" s="90"/>
      <c r="D259" s="90"/>
      <c r="E259" s="91">
        <f t="shared" si="3"/>
        <v>0</v>
      </c>
    </row>
    <row r="260" spans="1:5" ht="26.25" customHeight="1">
      <c r="A260" s="90">
        <v>258</v>
      </c>
      <c r="B260" s="90"/>
      <c r="C260" s="90"/>
      <c r="D260" s="90"/>
      <c r="E260" s="91">
        <f t="shared" ref="E260:E323" si="4">SUM(C260*D260)</f>
        <v>0</v>
      </c>
    </row>
    <row r="261" spans="1:5" ht="26.25" customHeight="1">
      <c r="A261" s="90">
        <v>259</v>
      </c>
      <c r="B261" s="90"/>
      <c r="C261" s="90"/>
      <c r="D261" s="90"/>
      <c r="E261" s="91">
        <f t="shared" si="4"/>
        <v>0</v>
      </c>
    </row>
    <row r="262" spans="1:5" ht="26.25" customHeight="1">
      <c r="A262" s="90">
        <v>260</v>
      </c>
      <c r="B262" s="90"/>
      <c r="C262" s="90"/>
      <c r="D262" s="90"/>
      <c r="E262" s="91">
        <f t="shared" si="4"/>
        <v>0</v>
      </c>
    </row>
    <row r="263" spans="1:5" ht="26.25" customHeight="1">
      <c r="A263" s="90">
        <v>261</v>
      </c>
      <c r="B263" s="90"/>
      <c r="C263" s="90"/>
      <c r="D263" s="90"/>
      <c r="E263" s="91">
        <f t="shared" si="4"/>
        <v>0</v>
      </c>
    </row>
    <row r="264" spans="1:5" ht="26.25" customHeight="1">
      <c r="A264" s="90">
        <v>262</v>
      </c>
      <c r="B264" s="90"/>
      <c r="C264" s="90"/>
      <c r="D264" s="90"/>
      <c r="E264" s="91">
        <f t="shared" si="4"/>
        <v>0</v>
      </c>
    </row>
    <row r="265" spans="1:5" ht="26.25" customHeight="1">
      <c r="A265" s="90">
        <v>263</v>
      </c>
      <c r="B265" s="90"/>
      <c r="C265" s="90"/>
      <c r="D265" s="90"/>
      <c r="E265" s="91">
        <f t="shared" si="4"/>
        <v>0</v>
      </c>
    </row>
    <row r="266" spans="1:5" ht="26.25" customHeight="1">
      <c r="A266" s="90">
        <v>264</v>
      </c>
      <c r="B266" s="90"/>
      <c r="C266" s="90"/>
      <c r="D266" s="90"/>
      <c r="E266" s="91">
        <f t="shared" si="4"/>
        <v>0</v>
      </c>
    </row>
    <row r="267" spans="1:5" ht="26.25" customHeight="1">
      <c r="A267" s="90">
        <v>265</v>
      </c>
      <c r="B267" s="90"/>
      <c r="C267" s="90"/>
      <c r="D267" s="90"/>
      <c r="E267" s="91">
        <f t="shared" si="4"/>
        <v>0</v>
      </c>
    </row>
    <row r="268" spans="1:5" ht="26.25" customHeight="1">
      <c r="A268" s="90">
        <v>266</v>
      </c>
      <c r="B268" s="90"/>
      <c r="C268" s="90"/>
      <c r="D268" s="90"/>
      <c r="E268" s="91">
        <f t="shared" si="4"/>
        <v>0</v>
      </c>
    </row>
    <row r="269" spans="1:5" ht="26.25" customHeight="1">
      <c r="A269" s="90">
        <v>267</v>
      </c>
      <c r="B269" s="90"/>
      <c r="C269" s="90"/>
      <c r="D269" s="90"/>
      <c r="E269" s="91">
        <f t="shared" si="4"/>
        <v>0</v>
      </c>
    </row>
    <row r="270" spans="1:5" ht="26.25" customHeight="1">
      <c r="A270" s="90">
        <v>268</v>
      </c>
      <c r="B270" s="90"/>
      <c r="C270" s="90"/>
      <c r="D270" s="90"/>
      <c r="E270" s="91">
        <f t="shared" si="4"/>
        <v>0</v>
      </c>
    </row>
    <row r="271" spans="1:5" ht="26.25" customHeight="1">
      <c r="A271" s="90">
        <v>269</v>
      </c>
      <c r="B271" s="90"/>
      <c r="C271" s="90"/>
      <c r="D271" s="90"/>
      <c r="E271" s="91">
        <f t="shared" si="4"/>
        <v>0</v>
      </c>
    </row>
    <row r="272" spans="1:5" ht="26.25" customHeight="1">
      <c r="A272" s="90">
        <v>270</v>
      </c>
      <c r="B272" s="90"/>
      <c r="C272" s="90"/>
      <c r="D272" s="90"/>
      <c r="E272" s="91">
        <f t="shared" si="4"/>
        <v>0</v>
      </c>
    </row>
    <row r="273" spans="1:5" ht="26.25" customHeight="1">
      <c r="A273" s="90">
        <v>271</v>
      </c>
      <c r="B273" s="90"/>
      <c r="C273" s="90"/>
      <c r="D273" s="90"/>
      <c r="E273" s="91">
        <f t="shared" si="4"/>
        <v>0</v>
      </c>
    </row>
    <row r="274" spans="1:5" ht="26.25" customHeight="1">
      <c r="A274" s="90">
        <v>272</v>
      </c>
      <c r="B274" s="90"/>
      <c r="C274" s="90"/>
      <c r="D274" s="90"/>
      <c r="E274" s="91">
        <f t="shared" si="4"/>
        <v>0</v>
      </c>
    </row>
    <row r="275" spans="1:5" ht="26.25" customHeight="1">
      <c r="A275" s="90">
        <v>273</v>
      </c>
      <c r="B275" s="90"/>
      <c r="C275" s="90"/>
      <c r="D275" s="90"/>
      <c r="E275" s="91">
        <f t="shared" si="4"/>
        <v>0</v>
      </c>
    </row>
    <row r="276" spans="1:5" ht="26.25" customHeight="1">
      <c r="A276" s="90">
        <v>274</v>
      </c>
      <c r="B276" s="90"/>
      <c r="C276" s="90"/>
      <c r="D276" s="90"/>
      <c r="E276" s="91">
        <f t="shared" si="4"/>
        <v>0</v>
      </c>
    </row>
    <row r="277" spans="1:5" ht="26.25" customHeight="1">
      <c r="A277" s="90">
        <v>275</v>
      </c>
      <c r="B277" s="90"/>
      <c r="C277" s="90"/>
      <c r="D277" s="90"/>
      <c r="E277" s="91">
        <f t="shared" si="4"/>
        <v>0</v>
      </c>
    </row>
    <row r="278" spans="1:5" ht="26.25" customHeight="1">
      <c r="A278" s="90">
        <v>276</v>
      </c>
      <c r="B278" s="90"/>
      <c r="C278" s="90"/>
      <c r="D278" s="90"/>
      <c r="E278" s="91">
        <f t="shared" si="4"/>
        <v>0</v>
      </c>
    </row>
    <row r="279" spans="1:5" ht="26.25" customHeight="1">
      <c r="A279" s="90">
        <v>277</v>
      </c>
      <c r="B279" s="90"/>
      <c r="C279" s="90"/>
      <c r="D279" s="90"/>
      <c r="E279" s="91">
        <f t="shared" si="4"/>
        <v>0</v>
      </c>
    </row>
    <row r="280" spans="1:5" ht="26.25" customHeight="1">
      <c r="A280" s="90">
        <v>278</v>
      </c>
      <c r="B280" s="90"/>
      <c r="C280" s="90"/>
      <c r="D280" s="90"/>
      <c r="E280" s="91">
        <f t="shared" si="4"/>
        <v>0</v>
      </c>
    </row>
    <row r="281" spans="1:5" ht="26.25" customHeight="1">
      <c r="A281" s="90">
        <v>279</v>
      </c>
      <c r="B281" s="90"/>
      <c r="C281" s="90"/>
      <c r="D281" s="90"/>
      <c r="E281" s="91">
        <f t="shared" si="4"/>
        <v>0</v>
      </c>
    </row>
    <row r="282" spans="1:5" ht="26.25" customHeight="1">
      <c r="A282" s="90">
        <v>280</v>
      </c>
      <c r="B282" s="90"/>
      <c r="C282" s="90"/>
      <c r="D282" s="90"/>
      <c r="E282" s="91">
        <f t="shared" si="4"/>
        <v>0</v>
      </c>
    </row>
    <row r="283" spans="1:5" ht="26.25" customHeight="1">
      <c r="A283" s="90">
        <v>281</v>
      </c>
      <c r="B283" s="90"/>
      <c r="C283" s="90"/>
      <c r="D283" s="90"/>
      <c r="E283" s="91">
        <f t="shared" si="4"/>
        <v>0</v>
      </c>
    </row>
    <row r="284" spans="1:5" ht="26.25" customHeight="1">
      <c r="A284" s="90">
        <v>282</v>
      </c>
      <c r="B284" s="90"/>
      <c r="C284" s="90"/>
      <c r="D284" s="90"/>
      <c r="E284" s="91">
        <f t="shared" si="4"/>
        <v>0</v>
      </c>
    </row>
    <row r="285" spans="1:5" ht="26.25" customHeight="1">
      <c r="A285" s="90">
        <v>283</v>
      </c>
      <c r="B285" s="90"/>
      <c r="C285" s="90"/>
      <c r="D285" s="90"/>
      <c r="E285" s="91">
        <f t="shared" si="4"/>
        <v>0</v>
      </c>
    </row>
    <row r="286" spans="1:5" ht="26.25" customHeight="1">
      <c r="A286" s="90">
        <v>284</v>
      </c>
      <c r="B286" s="90"/>
      <c r="C286" s="90"/>
      <c r="D286" s="90"/>
      <c r="E286" s="91">
        <f t="shared" si="4"/>
        <v>0</v>
      </c>
    </row>
    <row r="287" spans="1:5" ht="26.25" customHeight="1">
      <c r="A287" s="90">
        <v>285</v>
      </c>
      <c r="B287" s="90"/>
      <c r="C287" s="90"/>
      <c r="D287" s="90"/>
      <c r="E287" s="91">
        <f t="shared" si="4"/>
        <v>0</v>
      </c>
    </row>
    <row r="288" spans="1:5" ht="26.25" customHeight="1">
      <c r="A288" s="90">
        <v>286</v>
      </c>
      <c r="B288" s="90"/>
      <c r="C288" s="90"/>
      <c r="D288" s="90"/>
      <c r="E288" s="91">
        <f t="shared" si="4"/>
        <v>0</v>
      </c>
    </row>
    <row r="289" spans="1:5" ht="26.25" customHeight="1">
      <c r="A289" s="90">
        <v>287</v>
      </c>
      <c r="B289" s="90"/>
      <c r="C289" s="90"/>
      <c r="D289" s="90"/>
      <c r="E289" s="91">
        <f t="shared" si="4"/>
        <v>0</v>
      </c>
    </row>
    <row r="290" spans="1:5" ht="26.25" customHeight="1">
      <c r="A290" s="90">
        <v>288</v>
      </c>
      <c r="B290" s="90"/>
      <c r="C290" s="90"/>
      <c r="D290" s="90"/>
      <c r="E290" s="91">
        <f t="shared" si="4"/>
        <v>0</v>
      </c>
    </row>
    <row r="291" spans="1:5" ht="26.25" customHeight="1">
      <c r="A291" s="90">
        <v>289</v>
      </c>
      <c r="B291" s="90"/>
      <c r="C291" s="90"/>
      <c r="D291" s="90"/>
      <c r="E291" s="91">
        <f t="shared" si="4"/>
        <v>0</v>
      </c>
    </row>
    <row r="292" spans="1:5" ht="26.25" customHeight="1">
      <c r="A292" s="90">
        <v>290</v>
      </c>
      <c r="B292" s="90"/>
      <c r="C292" s="90"/>
      <c r="D292" s="90"/>
      <c r="E292" s="91">
        <f t="shared" si="4"/>
        <v>0</v>
      </c>
    </row>
    <row r="293" spans="1:5" ht="26.25" customHeight="1">
      <c r="A293" s="90">
        <v>291</v>
      </c>
      <c r="B293" s="90"/>
      <c r="C293" s="90"/>
      <c r="D293" s="90"/>
      <c r="E293" s="91">
        <f t="shared" si="4"/>
        <v>0</v>
      </c>
    </row>
    <row r="294" spans="1:5" ht="26.25" customHeight="1">
      <c r="A294" s="90">
        <v>292</v>
      </c>
      <c r="B294" s="90"/>
      <c r="C294" s="90"/>
      <c r="D294" s="90"/>
      <c r="E294" s="91">
        <f t="shared" si="4"/>
        <v>0</v>
      </c>
    </row>
    <row r="295" spans="1:5" ht="26.25" customHeight="1">
      <c r="A295" s="90">
        <v>293</v>
      </c>
      <c r="B295" s="90"/>
      <c r="C295" s="90"/>
      <c r="D295" s="90"/>
      <c r="E295" s="91">
        <f t="shared" si="4"/>
        <v>0</v>
      </c>
    </row>
    <row r="296" spans="1:5" ht="26.25" customHeight="1">
      <c r="A296" s="90">
        <v>294</v>
      </c>
      <c r="B296" s="90"/>
      <c r="C296" s="90"/>
      <c r="D296" s="90"/>
      <c r="E296" s="91">
        <f t="shared" si="4"/>
        <v>0</v>
      </c>
    </row>
    <row r="297" spans="1:5" ht="26.25" customHeight="1">
      <c r="A297" s="90">
        <v>295</v>
      </c>
      <c r="B297" s="90"/>
      <c r="C297" s="90"/>
      <c r="D297" s="90"/>
      <c r="E297" s="91">
        <f t="shared" si="4"/>
        <v>0</v>
      </c>
    </row>
    <row r="298" spans="1:5" ht="26.25" customHeight="1">
      <c r="A298" s="90">
        <v>296</v>
      </c>
      <c r="B298" s="90"/>
      <c r="C298" s="90"/>
      <c r="D298" s="90"/>
      <c r="E298" s="91">
        <f t="shared" si="4"/>
        <v>0</v>
      </c>
    </row>
    <row r="299" spans="1:5" ht="26.25" customHeight="1">
      <c r="A299" s="90">
        <v>297</v>
      </c>
      <c r="B299" s="90"/>
      <c r="C299" s="90"/>
      <c r="D299" s="90"/>
      <c r="E299" s="91">
        <f t="shared" si="4"/>
        <v>0</v>
      </c>
    </row>
    <row r="300" spans="1:5" ht="26.25" customHeight="1">
      <c r="A300" s="90">
        <v>298</v>
      </c>
      <c r="B300" s="90"/>
      <c r="C300" s="90"/>
      <c r="D300" s="90"/>
      <c r="E300" s="91">
        <f t="shared" si="4"/>
        <v>0</v>
      </c>
    </row>
    <row r="301" spans="1:5" ht="26.25" customHeight="1">
      <c r="A301" s="90">
        <v>299</v>
      </c>
      <c r="B301" s="90"/>
      <c r="C301" s="90"/>
      <c r="D301" s="90"/>
      <c r="E301" s="91">
        <f t="shared" si="4"/>
        <v>0</v>
      </c>
    </row>
    <row r="302" spans="1:5" ht="26.25" customHeight="1">
      <c r="A302" s="90">
        <v>300</v>
      </c>
      <c r="B302" s="90"/>
      <c r="C302" s="90"/>
      <c r="D302" s="90"/>
      <c r="E302" s="91">
        <f t="shared" si="4"/>
        <v>0</v>
      </c>
    </row>
    <row r="303" spans="1:5" ht="26.25" customHeight="1">
      <c r="A303" s="90">
        <v>301</v>
      </c>
      <c r="B303" s="90"/>
      <c r="C303" s="90"/>
      <c r="D303" s="90"/>
      <c r="E303" s="91">
        <f t="shared" si="4"/>
        <v>0</v>
      </c>
    </row>
    <row r="304" spans="1:5" ht="26.25" customHeight="1">
      <c r="A304" s="90">
        <v>302</v>
      </c>
      <c r="B304" s="90"/>
      <c r="C304" s="90"/>
      <c r="D304" s="90"/>
      <c r="E304" s="91">
        <f t="shared" si="4"/>
        <v>0</v>
      </c>
    </row>
    <row r="305" spans="1:5" ht="26.25" customHeight="1">
      <c r="A305" s="90">
        <v>303</v>
      </c>
      <c r="B305" s="90"/>
      <c r="C305" s="90"/>
      <c r="D305" s="90"/>
      <c r="E305" s="91">
        <f t="shared" si="4"/>
        <v>0</v>
      </c>
    </row>
    <row r="306" spans="1:5" ht="26.25" customHeight="1">
      <c r="A306" s="90">
        <v>304</v>
      </c>
      <c r="B306" s="90"/>
      <c r="C306" s="90"/>
      <c r="D306" s="90"/>
      <c r="E306" s="91">
        <f t="shared" si="4"/>
        <v>0</v>
      </c>
    </row>
    <row r="307" spans="1:5" ht="26.25" customHeight="1">
      <c r="A307" s="90">
        <v>305</v>
      </c>
      <c r="B307" s="90"/>
      <c r="C307" s="90"/>
      <c r="D307" s="90"/>
      <c r="E307" s="91">
        <f t="shared" si="4"/>
        <v>0</v>
      </c>
    </row>
    <row r="308" spans="1:5" ht="26.25" customHeight="1">
      <c r="A308" s="90">
        <v>306</v>
      </c>
      <c r="B308" s="90"/>
      <c r="C308" s="90"/>
      <c r="D308" s="90"/>
      <c r="E308" s="91">
        <f t="shared" si="4"/>
        <v>0</v>
      </c>
    </row>
    <row r="309" spans="1:5" ht="26.25" customHeight="1">
      <c r="A309" s="90">
        <v>307</v>
      </c>
      <c r="B309" s="90"/>
      <c r="C309" s="90"/>
      <c r="D309" s="90"/>
      <c r="E309" s="91">
        <f t="shared" si="4"/>
        <v>0</v>
      </c>
    </row>
    <row r="310" spans="1:5" ht="26.25" customHeight="1">
      <c r="A310" s="90">
        <v>308</v>
      </c>
      <c r="B310" s="90"/>
      <c r="C310" s="90"/>
      <c r="D310" s="90"/>
      <c r="E310" s="91">
        <f t="shared" si="4"/>
        <v>0</v>
      </c>
    </row>
    <row r="311" spans="1:5" ht="26.25" customHeight="1">
      <c r="A311" s="90">
        <v>309</v>
      </c>
      <c r="B311" s="90"/>
      <c r="C311" s="90"/>
      <c r="D311" s="90"/>
      <c r="E311" s="91">
        <f t="shared" si="4"/>
        <v>0</v>
      </c>
    </row>
    <row r="312" spans="1:5" ht="26.25" customHeight="1">
      <c r="A312" s="90">
        <v>310</v>
      </c>
      <c r="B312" s="90"/>
      <c r="C312" s="90"/>
      <c r="D312" s="90"/>
      <c r="E312" s="91">
        <f t="shared" si="4"/>
        <v>0</v>
      </c>
    </row>
    <row r="313" spans="1:5" ht="26.25" customHeight="1">
      <c r="A313" s="90">
        <v>311</v>
      </c>
      <c r="B313" s="90"/>
      <c r="C313" s="90"/>
      <c r="D313" s="90"/>
      <c r="E313" s="91">
        <f t="shared" si="4"/>
        <v>0</v>
      </c>
    </row>
    <row r="314" spans="1:5" ht="26.25" customHeight="1">
      <c r="A314" s="90">
        <v>312</v>
      </c>
      <c r="B314" s="90"/>
      <c r="C314" s="90"/>
      <c r="D314" s="90"/>
      <c r="E314" s="91">
        <f t="shared" si="4"/>
        <v>0</v>
      </c>
    </row>
    <row r="315" spans="1:5" ht="26.25" customHeight="1">
      <c r="A315" s="90">
        <v>313</v>
      </c>
      <c r="B315" s="90"/>
      <c r="C315" s="90"/>
      <c r="D315" s="90"/>
      <c r="E315" s="91">
        <f t="shared" si="4"/>
        <v>0</v>
      </c>
    </row>
    <row r="316" spans="1:5" ht="26.25" customHeight="1">
      <c r="A316" s="90">
        <v>314</v>
      </c>
      <c r="B316" s="90"/>
      <c r="C316" s="90"/>
      <c r="D316" s="90"/>
      <c r="E316" s="91">
        <f t="shared" si="4"/>
        <v>0</v>
      </c>
    </row>
    <row r="317" spans="1:5" ht="26.25" customHeight="1">
      <c r="A317" s="90">
        <v>315</v>
      </c>
      <c r="B317" s="90"/>
      <c r="C317" s="90"/>
      <c r="D317" s="90"/>
      <c r="E317" s="91">
        <f t="shared" si="4"/>
        <v>0</v>
      </c>
    </row>
    <row r="318" spans="1:5" ht="26.25" customHeight="1">
      <c r="A318" s="90">
        <v>316</v>
      </c>
      <c r="B318" s="90"/>
      <c r="C318" s="90"/>
      <c r="D318" s="90"/>
      <c r="E318" s="91">
        <f t="shared" si="4"/>
        <v>0</v>
      </c>
    </row>
    <row r="319" spans="1:5" ht="26.25" customHeight="1">
      <c r="A319" s="90">
        <v>317</v>
      </c>
      <c r="B319" s="90"/>
      <c r="C319" s="90"/>
      <c r="D319" s="90"/>
      <c r="E319" s="91">
        <f t="shared" si="4"/>
        <v>0</v>
      </c>
    </row>
    <row r="320" spans="1:5" ht="26.25" customHeight="1">
      <c r="A320" s="90">
        <v>318</v>
      </c>
      <c r="B320" s="90"/>
      <c r="C320" s="90"/>
      <c r="D320" s="90"/>
      <c r="E320" s="91">
        <f t="shared" si="4"/>
        <v>0</v>
      </c>
    </row>
    <row r="321" spans="1:5" ht="26.25" customHeight="1">
      <c r="A321" s="90">
        <v>319</v>
      </c>
      <c r="B321" s="90"/>
      <c r="C321" s="90"/>
      <c r="D321" s="90"/>
      <c r="E321" s="91">
        <f t="shared" si="4"/>
        <v>0</v>
      </c>
    </row>
    <row r="322" spans="1:5" ht="26.25" customHeight="1">
      <c r="A322" s="90">
        <v>320</v>
      </c>
      <c r="B322" s="90"/>
      <c r="C322" s="90"/>
      <c r="D322" s="90"/>
      <c r="E322" s="91">
        <f t="shared" si="4"/>
        <v>0</v>
      </c>
    </row>
    <row r="323" spans="1:5" ht="26.25" customHeight="1">
      <c r="A323" s="90">
        <v>321</v>
      </c>
      <c r="B323" s="90"/>
      <c r="C323" s="90"/>
      <c r="D323" s="90"/>
      <c r="E323" s="91">
        <f t="shared" si="4"/>
        <v>0</v>
      </c>
    </row>
    <row r="324" spans="1:5" ht="26.25" customHeight="1">
      <c r="A324" s="90">
        <v>322</v>
      </c>
      <c r="B324" s="90"/>
      <c r="C324" s="90"/>
      <c r="D324" s="90"/>
      <c r="E324" s="91">
        <f t="shared" ref="E324:E387" si="5">SUM(C324*D324)</f>
        <v>0</v>
      </c>
    </row>
    <row r="325" spans="1:5" ht="26.25" customHeight="1">
      <c r="A325" s="90">
        <v>323</v>
      </c>
      <c r="B325" s="90"/>
      <c r="C325" s="90"/>
      <c r="D325" s="90"/>
      <c r="E325" s="91">
        <f t="shared" si="5"/>
        <v>0</v>
      </c>
    </row>
    <row r="326" spans="1:5" ht="26.25" customHeight="1">
      <c r="A326" s="90">
        <v>324</v>
      </c>
      <c r="B326" s="90"/>
      <c r="C326" s="90"/>
      <c r="D326" s="90"/>
      <c r="E326" s="91">
        <f t="shared" si="5"/>
        <v>0</v>
      </c>
    </row>
    <row r="327" spans="1:5" ht="26.25" customHeight="1">
      <c r="A327" s="90">
        <v>325</v>
      </c>
      <c r="B327" s="90"/>
      <c r="C327" s="90"/>
      <c r="D327" s="90"/>
      <c r="E327" s="91">
        <f t="shared" si="5"/>
        <v>0</v>
      </c>
    </row>
    <row r="328" spans="1:5" ht="26.25" customHeight="1">
      <c r="A328" s="90">
        <v>326</v>
      </c>
      <c r="B328" s="90"/>
      <c r="C328" s="90"/>
      <c r="D328" s="90"/>
      <c r="E328" s="91">
        <f t="shared" si="5"/>
        <v>0</v>
      </c>
    </row>
    <row r="329" spans="1:5" ht="26.25" customHeight="1">
      <c r="A329" s="90">
        <v>327</v>
      </c>
      <c r="B329" s="90"/>
      <c r="C329" s="90"/>
      <c r="D329" s="90"/>
      <c r="E329" s="91">
        <f t="shared" si="5"/>
        <v>0</v>
      </c>
    </row>
    <row r="330" spans="1:5" ht="26.25" customHeight="1">
      <c r="A330" s="90">
        <v>328</v>
      </c>
      <c r="B330" s="90"/>
      <c r="C330" s="90"/>
      <c r="D330" s="90"/>
      <c r="E330" s="91">
        <f t="shared" si="5"/>
        <v>0</v>
      </c>
    </row>
    <row r="331" spans="1:5" ht="26.25" customHeight="1">
      <c r="A331" s="90">
        <v>329</v>
      </c>
      <c r="B331" s="90"/>
      <c r="C331" s="90"/>
      <c r="D331" s="90"/>
      <c r="E331" s="91">
        <f t="shared" si="5"/>
        <v>0</v>
      </c>
    </row>
    <row r="332" spans="1:5" ht="26.25" customHeight="1">
      <c r="A332" s="90">
        <v>330</v>
      </c>
      <c r="B332" s="90"/>
      <c r="C332" s="90"/>
      <c r="D332" s="90"/>
      <c r="E332" s="91">
        <f t="shared" si="5"/>
        <v>0</v>
      </c>
    </row>
    <row r="333" spans="1:5" ht="26.25" customHeight="1">
      <c r="A333" s="90">
        <v>331</v>
      </c>
      <c r="B333" s="90"/>
      <c r="C333" s="90"/>
      <c r="D333" s="90"/>
      <c r="E333" s="91">
        <f t="shared" si="5"/>
        <v>0</v>
      </c>
    </row>
    <row r="334" spans="1:5" ht="26.25" customHeight="1">
      <c r="A334" s="90">
        <v>332</v>
      </c>
      <c r="B334" s="90"/>
      <c r="C334" s="90"/>
      <c r="D334" s="90"/>
      <c r="E334" s="91">
        <f t="shared" si="5"/>
        <v>0</v>
      </c>
    </row>
    <row r="335" spans="1:5" ht="26.25" customHeight="1">
      <c r="A335" s="90">
        <v>333</v>
      </c>
      <c r="B335" s="90"/>
      <c r="C335" s="90"/>
      <c r="D335" s="90"/>
      <c r="E335" s="91">
        <f t="shared" si="5"/>
        <v>0</v>
      </c>
    </row>
    <row r="336" spans="1:5" ht="26.25" customHeight="1">
      <c r="A336" s="90">
        <v>334</v>
      </c>
      <c r="B336" s="90"/>
      <c r="C336" s="90"/>
      <c r="D336" s="90"/>
      <c r="E336" s="91">
        <f t="shared" si="5"/>
        <v>0</v>
      </c>
    </row>
    <row r="337" spans="1:5" ht="26.25" customHeight="1">
      <c r="A337" s="90">
        <v>335</v>
      </c>
      <c r="B337" s="90"/>
      <c r="C337" s="90"/>
      <c r="D337" s="90"/>
      <c r="E337" s="91">
        <f t="shared" si="5"/>
        <v>0</v>
      </c>
    </row>
    <row r="338" spans="1:5" ht="26.25" customHeight="1">
      <c r="A338" s="90">
        <v>336</v>
      </c>
      <c r="B338" s="90"/>
      <c r="C338" s="90"/>
      <c r="D338" s="90"/>
      <c r="E338" s="91">
        <f t="shared" si="5"/>
        <v>0</v>
      </c>
    </row>
    <row r="339" spans="1:5" ht="26.25" customHeight="1">
      <c r="A339" s="90">
        <v>337</v>
      </c>
      <c r="B339" s="90"/>
      <c r="C339" s="90"/>
      <c r="D339" s="90"/>
      <c r="E339" s="91">
        <f t="shared" si="5"/>
        <v>0</v>
      </c>
    </row>
    <row r="340" spans="1:5" ht="26.25" customHeight="1">
      <c r="A340" s="90">
        <v>338</v>
      </c>
      <c r="B340" s="90"/>
      <c r="C340" s="90"/>
      <c r="D340" s="90"/>
      <c r="E340" s="91">
        <f t="shared" si="5"/>
        <v>0</v>
      </c>
    </row>
    <row r="341" spans="1:5" ht="26.25" customHeight="1">
      <c r="A341" s="90">
        <v>339</v>
      </c>
      <c r="B341" s="90"/>
      <c r="C341" s="90"/>
      <c r="D341" s="90"/>
      <c r="E341" s="91">
        <f t="shared" si="5"/>
        <v>0</v>
      </c>
    </row>
    <row r="342" spans="1:5" ht="26.25" customHeight="1">
      <c r="A342" s="90">
        <v>340</v>
      </c>
      <c r="B342" s="90"/>
      <c r="C342" s="90"/>
      <c r="D342" s="90"/>
      <c r="E342" s="91">
        <f t="shared" si="5"/>
        <v>0</v>
      </c>
    </row>
    <row r="343" spans="1:5" ht="26.25" customHeight="1">
      <c r="A343" s="90">
        <v>341</v>
      </c>
      <c r="B343" s="90"/>
      <c r="C343" s="90"/>
      <c r="D343" s="90"/>
      <c r="E343" s="91">
        <f t="shared" si="5"/>
        <v>0</v>
      </c>
    </row>
    <row r="344" spans="1:5" ht="26.25" customHeight="1">
      <c r="A344" s="90">
        <v>342</v>
      </c>
      <c r="B344" s="90"/>
      <c r="C344" s="90"/>
      <c r="D344" s="90"/>
      <c r="E344" s="91">
        <f t="shared" si="5"/>
        <v>0</v>
      </c>
    </row>
    <row r="345" spans="1:5" ht="26.25" customHeight="1">
      <c r="A345" s="90">
        <v>343</v>
      </c>
      <c r="B345" s="90"/>
      <c r="C345" s="90"/>
      <c r="D345" s="90"/>
      <c r="E345" s="91">
        <f t="shared" si="5"/>
        <v>0</v>
      </c>
    </row>
    <row r="346" spans="1:5" ht="26.25" customHeight="1">
      <c r="A346" s="90">
        <v>344</v>
      </c>
      <c r="B346" s="90"/>
      <c r="C346" s="90"/>
      <c r="D346" s="90"/>
      <c r="E346" s="91">
        <f t="shared" si="5"/>
        <v>0</v>
      </c>
    </row>
    <row r="347" spans="1:5" ht="26.25" customHeight="1">
      <c r="A347" s="90">
        <v>345</v>
      </c>
      <c r="B347" s="90"/>
      <c r="C347" s="90"/>
      <c r="D347" s="90"/>
      <c r="E347" s="91">
        <f t="shared" si="5"/>
        <v>0</v>
      </c>
    </row>
    <row r="348" spans="1:5" ht="26.25" customHeight="1">
      <c r="A348" s="90">
        <v>346</v>
      </c>
      <c r="B348" s="90"/>
      <c r="C348" s="90"/>
      <c r="D348" s="90"/>
      <c r="E348" s="91">
        <f t="shared" si="5"/>
        <v>0</v>
      </c>
    </row>
    <row r="349" spans="1:5" ht="26.25" customHeight="1">
      <c r="A349" s="90">
        <v>347</v>
      </c>
      <c r="B349" s="90"/>
      <c r="C349" s="90"/>
      <c r="D349" s="90"/>
      <c r="E349" s="91">
        <f t="shared" si="5"/>
        <v>0</v>
      </c>
    </row>
    <row r="350" spans="1:5" ht="26.25" customHeight="1">
      <c r="A350" s="90">
        <v>348</v>
      </c>
      <c r="B350" s="90"/>
      <c r="C350" s="90"/>
      <c r="D350" s="90"/>
      <c r="E350" s="91">
        <f t="shared" si="5"/>
        <v>0</v>
      </c>
    </row>
    <row r="351" spans="1:5" ht="26.25" customHeight="1">
      <c r="A351" s="90">
        <v>349</v>
      </c>
      <c r="B351" s="90"/>
      <c r="C351" s="90"/>
      <c r="D351" s="90"/>
      <c r="E351" s="91">
        <f t="shared" si="5"/>
        <v>0</v>
      </c>
    </row>
    <row r="352" spans="1:5" ht="26.25" customHeight="1">
      <c r="A352" s="90">
        <v>350</v>
      </c>
      <c r="B352" s="90"/>
      <c r="C352" s="90"/>
      <c r="D352" s="90"/>
      <c r="E352" s="91">
        <f t="shared" si="5"/>
        <v>0</v>
      </c>
    </row>
    <row r="353" spans="1:5" ht="26.25" customHeight="1">
      <c r="A353" s="90">
        <v>351</v>
      </c>
      <c r="B353" s="90"/>
      <c r="C353" s="90"/>
      <c r="D353" s="90"/>
      <c r="E353" s="91">
        <f t="shared" si="5"/>
        <v>0</v>
      </c>
    </row>
    <row r="354" spans="1:5" ht="26.25" customHeight="1">
      <c r="A354" s="90">
        <v>352</v>
      </c>
      <c r="B354" s="90"/>
      <c r="C354" s="90"/>
      <c r="D354" s="90"/>
      <c r="E354" s="91">
        <f t="shared" si="5"/>
        <v>0</v>
      </c>
    </row>
    <row r="355" spans="1:5" ht="26.25" customHeight="1">
      <c r="A355" s="90">
        <v>353</v>
      </c>
      <c r="B355" s="90"/>
      <c r="C355" s="90"/>
      <c r="D355" s="90"/>
      <c r="E355" s="91">
        <f t="shared" si="5"/>
        <v>0</v>
      </c>
    </row>
    <row r="356" spans="1:5" ht="26.25" customHeight="1">
      <c r="A356" s="90">
        <v>354</v>
      </c>
      <c r="B356" s="90"/>
      <c r="C356" s="90"/>
      <c r="D356" s="90"/>
      <c r="E356" s="91">
        <f t="shared" si="5"/>
        <v>0</v>
      </c>
    </row>
    <row r="357" spans="1:5" ht="26.25" customHeight="1">
      <c r="A357" s="90">
        <v>355</v>
      </c>
      <c r="B357" s="90"/>
      <c r="C357" s="90"/>
      <c r="D357" s="90"/>
      <c r="E357" s="91">
        <f t="shared" si="5"/>
        <v>0</v>
      </c>
    </row>
    <row r="358" spans="1:5" ht="26.25" customHeight="1">
      <c r="A358" s="90">
        <v>356</v>
      </c>
      <c r="B358" s="90"/>
      <c r="C358" s="90"/>
      <c r="D358" s="90"/>
      <c r="E358" s="91">
        <f t="shared" si="5"/>
        <v>0</v>
      </c>
    </row>
    <row r="359" spans="1:5" ht="26.25" customHeight="1">
      <c r="A359" s="90">
        <v>357</v>
      </c>
      <c r="B359" s="90"/>
      <c r="C359" s="90"/>
      <c r="D359" s="90"/>
      <c r="E359" s="91">
        <f t="shared" si="5"/>
        <v>0</v>
      </c>
    </row>
    <row r="360" spans="1:5" ht="26.25" customHeight="1">
      <c r="A360" s="90">
        <v>358</v>
      </c>
      <c r="B360" s="90"/>
      <c r="C360" s="90"/>
      <c r="D360" s="90"/>
      <c r="E360" s="91">
        <f t="shared" si="5"/>
        <v>0</v>
      </c>
    </row>
    <row r="361" spans="1:5" ht="26.25" customHeight="1">
      <c r="A361" s="90">
        <v>359</v>
      </c>
      <c r="B361" s="90"/>
      <c r="C361" s="90"/>
      <c r="D361" s="90"/>
      <c r="E361" s="91">
        <f t="shared" si="5"/>
        <v>0</v>
      </c>
    </row>
    <row r="362" spans="1:5" ht="26.25" customHeight="1">
      <c r="A362" s="90">
        <v>360</v>
      </c>
      <c r="B362" s="90"/>
      <c r="C362" s="90"/>
      <c r="D362" s="90"/>
      <c r="E362" s="91">
        <f t="shared" si="5"/>
        <v>0</v>
      </c>
    </row>
    <row r="363" spans="1:5" ht="26.25" customHeight="1">
      <c r="A363" s="90">
        <v>361</v>
      </c>
      <c r="B363" s="90"/>
      <c r="C363" s="90"/>
      <c r="D363" s="90"/>
      <c r="E363" s="91">
        <f t="shared" si="5"/>
        <v>0</v>
      </c>
    </row>
    <row r="364" spans="1:5" ht="26.25" customHeight="1">
      <c r="A364" s="90">
        <v>362</v>
      </c>
      <c r="B364" s="90"/>
      <c r="C364" s="90"/>
      <c r="D364" s="90"/>
      <c r="E364" s="91">
        <f t="shared" si="5"/>
        <v>0</v>
      </c>
    </row>
    <row r="365" spans="1:5" ht="26.25" customHeight="1">
      <c r="A365" s="90">
        <v>363</v>
      </c>
      <c r="B365" s="90"/>
      <c r="C365" s="90"/>
      <c r="D365" s="90"/>
      <c r="E365" s="91">
        <f t="shared" si="5"/>
        <v>0</v>
      </c>
    </row>
    <row r="366" spans="1:5" ht="26.25" customHeight="1">
      <c r="A366" s="90">
        <v>364</v>
      </c>
      <c r="B366" s="90"/>
      <c r="C366" s="90"/>
      <c r="D366" s="90"/>
      <c r="E366" s="91">
        <f t="shared" si="5"/>
        <v>0</v>
      </c>
    </row>
    <row r="367" spans="1:5" ht="26.25" customHeight="1">
      <c r="A367" s="90">
        <v>365</v>
      </c>
      <c r="B367" s="90"/>
      <c r="C367" s="90"/>
      <c r="D367" s="90"/>
      <c r="E367" s="91">
        <f t="shared" si="5"/>
        <v>0</v>
      </c>
    </row>
    <row r="368" spans="1:5" ht="26.25" customHeight="1">
      <c r="A368" s="90">
        <v>366</v>
      </c>
      <c r="B368" s="90"/>
      <c r="C368" s="90"/>
      <c r="D368" s="90"/>
      <c r="E368" s="91">
        <f t="shared" si="5"/>
        <v>0</v>
      </c>
    </row>
    <row r="369" spans="1:5" ht="26.25" customHeight="1">
      <c r="A369" s="90">
        <v>367</v>
      </c>
      <c r="B369" s="90"/>
      <c r="C369" s="90"/>
      <c r="D369" s="90"/>
      <c r="E369" s="91">
        <f t="shared" si="5"/>
        <v>0</v>
      </c>
    </row>
    <row r="370" spans="1:5" ht="26.25" customHeight="1">
      <c r="A370" s="90">
        <v>368</v>
      </c>
      <c r="B370" s="90"/>
      <c r="C370" s="90"/>
      <c r="D370" s="90"/>
      <c r="E370" s="91">
        <f t="shared" si="5"/>
        <v>0</v>
      </c>
    </row>
    <row r="371" spans="1:5" ht="26.25" customHeight="1">
      <c r="A371" s="90">
        <v>369</v>
      </c>
      <c r="B371" s="90"/>
      <c r="C371" s="90"/>
      <c r="D371" s="90"/>
      <c r="E371" s="91">
        <f t="shared" si="5"/>
        <v>0</v>
      </c>
    </row>
    <row r="372" spans="1:5" ht="26.25" customHeight="1">
      <c r="A372" s="90">
        <v>370</v>
      </c>
      <c r="B372" s="90"/>
      <c r="C372" s="90"/>
      <c r="D372" s="90"/>
      <c r="E372" s="91">
        <f t="shared" si="5"/>
        <v>0</v>
      </c>
    </row>
    <row r="373" spans="1:5" ht="26.25" customHeight="1">
      <c r="A373" s="90">
        <v>371</v>
      </c>
      <c r="B373" s="90"/>
      <c r="C373" s="90"/>
      <c r="D373" s="90"/>
      <c r="E373" s="91">
        <f t="shared" si="5"/>
        <v>0</v>
      </c>
    </row>
    <row r="374" spans="1:5" ht="26.25" customHeight="1">
      <c r="A374" s="90">
        <v>372</v>
      </c>
      <c r="B374" s="90"/>
      <c r="C374" s="90"/>
      <c r="D374" s="90"/>
      <c r="E374" s="91">
        <f t="shared" si="5"/>
        <v>0</v>
      </c>
    </row>
    <row r="375" spans="1:5" ht="26.25" customHeight="1">
      <c r="A375" s="90">
        <v>373</v>
      </c>
      <c r="B375" s="90"/>
      <c r="C375" s="90"/>
      <c r="D375" s="90"/>
      <c r="E375" s="91">
        <f t="shared" si="5"/>
        <v>0</v>
      </c>
    </row>
    <row r="376" spans="1:5" ht="26.25" customHeight="1">
      <c r="A376" s="90">
        <v>374</v>
      </c>
      <c r="B376" s="90"/>
      <c r="C376" s="90"/>
      <c r="D376" s="90"/>
      <c r="E376" s="91">
        <f t="shared" si="5"/>
        <v>0</v>
      </c>
    </row>
    <row r="377" spans="1:5" ht="26.25" customHeight="1">
      <c r="A377" s="90">
        <v>375</v>
      </c>
      <c r="B377" s="90"/>
      <c r="C377" s="90"/>
      <c r="D377" s="90"/>
      <c r="E377" s="91">
        <f t="shared" si="5"/>
        <v>0</v>
      </c>
    </row>
    <row r="378" spans="1:5" ht="26.25" customHeight="1">
      <c r="A378" s="90">
        <v>376</v>
      </c>
      <c r="B378" s="90"/>
      <c r="C378" s="90"/>
      <c r="D378" s="90"/>
      <c r="E378" s="91">
        <f t="shared" si="5"/>
        <v>0</v>
      </c>
    </row>
    <row r="379" spans="1:5" ht="26.25" customHeight="1">
      <c r="A379" s="90">
        <v>377</v>
      </c>
      <c r="B379" s="90"/>
      <c r="C379" s="90"/>
      <c r="D379" s="90"/>
      <c r="E379" s="91">
        <f t="shared" si="5"/>
        <v>0</v>
      </c>
    </row>
    <row r="380" spans="1:5" ht="26.25" customHeight="1">
      <c r="A380" s="90">
        <v>378</v>
      </c>
      <c r="B380" s="90"/>
      <c r="C380" s="90"/>
      <c r="D380" s="90"/>
      <c r="E380" s="91">
        <f t="shared" si="5"/>
        <v>0</v>
      </c>
    </row>
    <row r="381" spans="1:5" ht="26.25" customHeight="1">
      <c r="A381" s="90">
        <v>379</v>
      </c>
      <c r="B381" s="90"/>
      <c r="C381" s="90"/>
      <c r="D381" s="90"/>
      <c r="E381" s="91">
        <f t="shared" si="5"/>
        <v>0</v>
      </c>
    </row>
    <row r="382" spans="1:5" ht="26.25" customHeight="1">
      <c r="A382" s="90">
        <v>380</v>
      </c>
      <c r="B382" s="90"/>
      <c r="C382" s="90"/>
      <c r="D382" s="90"/>
      <c r="E382" s="91">
        <f t="shared" si="5"/>
        <v>0</v>
      </c>
    </row>
    <row r="383" spans="1:5" ht="26.25" customHeight="1">
      <c r="A383" s="90">
        <v>381</v>
      </c>
      <c r="B383" s="90"/>
      <c r="C383" s="90"/>
      <c r="D383" s="90"/>
      <c r="E383" s="91">
        <f t="shared" si="5"/>
        <v>0</v>
      </c>
    </row>
    <row r="384" spans="1:5" ht="26.25" customHeight="1">
      <c r="A384" s="90">
        <v>382</v>
      </c>
      <c r="B384" s="90"/>
      <c r="C384" s="90"/>
      <c r="D384" s="90"/>
      <c r="E384" s="91">
        <f t="shared" si="5"/>
        <v>0</v>
      </c>
    </row>
    <row r="385" spans="1:5" ht="26.25" customHeight="1">
      <c r="A385" s="90">
        <v>383</v>
      </c>
      <c r="B385" s="90"/>
      <c r="C385" s="90"/>
      <c r="D385" s="90"/>
      <c r="E385" s="91">
        <f t="shared" si="5"/>
        <v>0</v>
      </c>
    </row>
    <row r="386" spans="1:5" ht="26.25" customHeight="1">
      <c r="A386" s="90">
        <v>384</v>
      </c>
      <c r="B386" s="90"/>
      <c r="C386" s="90"/>
      <c r="D386" s="90"/>
      <c r="E386" s="91">
        <f t="shared" si="5"/>
        <v>0</v>
      </c>
    </row>
    <row r="387" spans="1:5" ht="26.25" customHeight="1">
      <c r="A387" s="90">
        <v>385</v>
      </c>
      <c r="B387" s="90"/>
      <c r="C387" s="90"/>
      <c r="D387" s="90"/>
      <c r="E387" s="91">
        <f t="shared" si="5"/>
        <v>0</v>
      </c>
    </row>
    <row r="388" spans="1:5" ht="26.25" customHeight="1">
      <c r="A388" s="90">
        <v>386</v>
      </c>
      <c r="B388" s="90"/>
      <c r="C388" s="90"/>
      <c r="D388" s="90"/>
      <c r="E388" s="91">
        <f t="shared" ref="E388:E451" si="6">SUM(C388*D388)</f>
        <v>0</v>
      </c>
    </row>
    <row r="389" spans="1:5" ht="26.25" customHeight="1">
      <c r="A389" s="90">
        <v>387</v>
      </c>
      <c r="B389" s="90"/>
      <c r="C389" s="90"/>
      <c r="D389" s="90"/>
      <c r="E389" s="91">
        <f t="shared" si="6"/>
        <v>0</v>
      </c>
    </row>
    <row r="390" spans="1:5" ht="26.25" customHeight="1">
      <c r="A390" s="90">
        <v>388</v>
      </c>
      <c r="B390" s="90"/>
      <c r="C390" s="90"/>
      <c r="D390" s="90"/>
      <c r="E390" s="91">
        <f t="shared" si="6"/>
        <v>0</v>
      </c>
    </row>
    <row r="391" spans="1:5" ht="26.25" customHeight="1">
      <c r="A391" s="90">
        <v>389</v>
      </c>
      <c r="B391" s="90"/>
      <c r="C391" s="90"/>
      <c r="D391" s="90"/>
      <c r="E391" s="91">
        <f t="shared" si="6"/>
        <v>0</v>
      </c>
    </row>
    <row r="392" spans="1:5" ht="26.25" customHeight="1">
      <c r="A392" s="90">
        <v>390</v>
      </c>
      <c r="B392" s="90"/>
      <c r="C392" s="90"/>
      <c r="D392" s="90"/>
      <c r="E392" s="91">
        <f t="shared" si="6"/>
        <v>0</v>
      </c>
    </row>
    <row r="393" spans="1:5" ht="26.25" customHeight="1">
      <c r="A393" s="90">
        <v>391</v>
      </c>
      <c r="B393" s="90"/>
      <c r="C393" s="90"/>
      <c r="D393" s="90"/>
      <c r="E393" s="91">
        <f t="shared" si="6"/>
        <v>0</v>
      </c>
    </row>
    <row r="394" spans="1:5" ht="26.25" customHeight="1">
      <c r="A394" s="90">
        <v>392</v>
      </c>
      <c r="B394" s="90"/>
      <c r="C394" s="90"/>
      <c r="D394" s="90"/>
      <c r="E394" s="91">
        <f t="shared" si="6"/>
        <v>0</v>
      </c>
    </row>
    <row r="395" spans="1:5" ht="26.25" customHeight="1">
      <c r="A395" s="90">
        <v>393</v>
      </c>
      <c r="B395" s="90"/>
      <c r="C395" s="90"/>
      <c r="D395" s="90"/>
      <c r="E395" s="91">
        <f t="shared" si="6"/>
        <v>0</v>
      </c>
    </row>
    <row r="396" spans="1:5" ht="26.25" customHeight="1">
      <c r="A396" s="90">
        <v>394</v>
      </c>
      <c r="B396" s="90"/>
      <c r="C396" s="90"/>
      <c r="D396" s="90"/>
      <c r="E396" s="91">
        <f t="shared" si="6"/>
        <v>0</v>
      </c>
    </row>
    <row r="397" spans="1:5" ht="26.25" customHeight="1">
      <c r="A397" s="90">
        <v>395</v>
      </c>
      <c r="B397" s="90"/>
      <c r="C397" s="90"/>
      <c r="D397" s="90"/>
      <c r="E397" s="91">
        <f t="shared" si="6"/>
        <v>0</v>
      </c>
    </row>
    <row r="398" spans="1:5" ht="26.25" customHeight="1">
      <c r="A398" s="90">
        <v>396</v>
      </c>
      <c r="B398" s="90"/>
      <c r="C398" s="90"/>
      <c r="D398" s="90"/>
      <c r="E398" s="91">
        <f t="shared" si="6"/>
        <v>0</v>
      </c>
    </row>
    <row r="399" spans="1:5" ht="26.25" customHeight="1">
      <c r="A399" s="90">
        <v>397</v>
      </c>
      <c r="B399" s="90"/>
      <c r="C399" s="90"/>
      <c r="D399" s="90"/>
      <c r="E399" s="91">
        <f t="shared" si="6"/>
        <v>0</v>
      </c>
    </row>
    <row r="400" spans="1:5" ht="26.25" customHeight="1">
      <c r="A400" s="90">
        <v>398</v>
      </c>
      <c r="B400" s="90"/>
      <c r="C400" s="90"/>
      <c r="D400" s="90"/>
      <c r="E400" s="91">
        <f t="shared" si="6"/>
        <v>0</v>
      </c>
    </row>
    <row r="401" spans="1:5" ht="26.25" customHeight="1">
      <c r="A401" s="90">
        <v>399</v>
      </c>
      <c r="B401" s="90"/>
      <c r="C401" s="90"/>
      <c r="D401" s="90"/>
      <c r="E401" s="91">
        <f t="shared" si="6"/>
        <v>0</v>
      </c>
    </row>
    <row r="402" spans="1:5" ht="26.25" customHeight="1">
      <c r="A402" s="90">
        <v>400</v>
      </c>
      <c r="B402" s="90"/>
      <c r="C402" s="90"/>
      <c r="D402" s="90"/>
      <c r="E402" s="91">
        <f t="shared" si="6"/>
        <v>0</v>
      </c>
    </row>
    <row r="403" spans="1:5" ht="26.25" customHeight="1">
      <c r="A403" s="90">
        <v>401</v>
      </c>
      <c r="B403" s="90"/>
      <c r="C403" s="90"/>
      <c r="D403" s="90"/>
      <c r="E403" s="91">
        <f t="shared" si="6"/>
        <v>0</v>
      </c>
    </row>
    <row r="404" spans="1:5" ht="26.25" customHeight="1">
      <c r="A404" s="90">
        <v>402</v>
      </c>
      <c r="B404" s="90"/>
      <c r="C404" s="90"/>
      <c r="D404" s="90"/>
      <c r="E404" s="91">
        <f t="shared" si="6"/>
        <v>0</v>
      </c>
    </row>
    <row r="405" spans="1:5" ht="26.25" customHeight="1">
      <c r="A405" s="90">
        <v>403</v>
      </c>
      <c r="B405" s="90"/>
      <c r="C405" s="90"/>
      <c r="D405" s="90"/>
      <c r="E405" s="91">
        <f t="shared" si="6"/>
        <v>0</v>
      </c>
    </row>
    <row r="406" spans="1:5" ht="26.25" customHeight="1">
      <c r="A406" s="90">
        <v>404</v>
      </c>
      <c r="B406" s="90"/>
      <c r="C406" s="90"/>
      <c r="D406" s="90"/>
      <c r="E406" s="91">
        <f t="shared" si="6"/>
        <v>0</v>
      </c>
    </row>
    <row r="407" spans="1:5" ht="26.25" customHeight="1">
      <c r="A407" s="90">
        <v>405</v>
      </c>
      <c r="B407" s="90"/>
      <c r="C407" s="90"/>
      <c r="D407" s="90"/>
      <c r="E407" s="91">
        <f t="shared" si="6"/>
        <v>0</v>
      </c>
    </row>
    <row r="408" spans="1:5" ht="26.25" customHeight="1">
      <c r="A408" s="90">
        <v>406</v>
      </c>
      <c r="B408" s="90"/>
      <c r="C408" s="90"/>
      <c r="D408" s="90"/>
      <c r="E408" s="91">
        <f t="shared" si="6"/>
        <v>0</v>
      </c>
    </row>
    <row r="409" spans="1:5" ht="26.25" customHeight="1">
      <c r="A409" s="90">
        <v>407</v>
      </c>
      <c r="B409" s="90"/>
      <c r="C409" s="90"/>
      <c r="D409" s="90"/>
      <c r="E409" s="91">
        <f t="shared" si="6"/>
        <v>0</v>
      </c>
    </row>
    <row r="410" spans="1:5" ht="26.25" customHeight="1">
      <c r="A410" s="90">
        <v>408</v>
      </c>
      <c r="B410" s="90"/>
      <c r="C410" s="90"/>
      <c r="D410" s="90"/>
      <c r="E410" s="91">
        <f t="shared" si="6"/>
        <v>0</v>
      </c>
    </row>
    <row r="411" spans="1:5" ht="26.25" customHeight="1">
      <c r="A411" s="90">
        <v>409</v>
      </c>
      <c r="B411" s="90"/>
      <c r="C411" s="90"/>
      <c r="D411" s="90"/>
      <c r="E411" s="91">
        <f t="shared" si="6"/>
        <v>0</v>
      </c>
    </row>
    <row r="412" spans="1:5" ht="26.25" customHeight="1">
      <c r="A412" s="90">
        <v>410</v>
      </c>
      <c r="B412" s="90"/>
      <c r="C412" s="90"/>
      <c r="D412" s="90"/>
      <c r="E412" s="91">
        <f t="shared" si="6"/>
        <v>0</v>
      </c>
    </row>
    <row r="413" spans="1:5" ht="26.25" customHeight="1">
      <c r="A413" s="90">
        <v>411</v>
      </c>
      <c r="B413" s="90"/>
      <c r="C413" s="90"/>
      <c r="D413" s="90"/>
      <c r="E413" s="91">
        <f t="shared" si="6"/>
        <v>0</v>
      </c>
    </row>
    <row r="414" spans="1:5" ht="26.25" customHeight="1">
      <c r="A414" s="90">
        <v>412</v>
      </c>
      <c r="B414" s="90"/>
      <c r="C414" s="90"/>
      <c r="D414" s="90"/>
      <c r="E414" s="91">
        <f t="shared" si="6"/>
        <v>0</v>
      </c>
    </row>
    <row r="415" spans="1:5" ht="26.25" customHeight="1">
      <c r="A415" s="90">
        <v>413</v>
      </c>
      <c r="B415" s="90"/>
      <c r="C415" s="90"/>
      <c r="D415" s="90"/>
      <c r="E415" s="91">
        <f t="shared" si="6"/>
        <v>0</v>
      </c>
    </row>
    <row r="416" spans="1:5" ht="26.25" customHeight="1">
      <c r="A416" s="90">
        <v>414</v>
      </c>
      <c r="B416" s="90"/>
      <c r="C416" s="90"/>
      <c r="D416" s="90"/>
      <c r="E416" s="91">
        <f t="shared" si="6"/>
        <v>0</v>
      </c>
    </row>
    <row r="417" spans="1:5" ht="26.25" customHeight="1">
      <c r="A417" s="90">
        <v>415</v>
      </c>
      <c r="B417" s="90"/>
      <c r="C417" s="90"/>
      <c r="D417" s="90"/>
      <c r="E417" s="91">
        <f t="shared" si="6"/>
        <v>0</v>
      </c>
    </row>
    <row r="418" spans="1:5" ht="26.25" customHeight="1">
      <c r="A418" s="90">
        <v>416</v>
      </c>
      <c r="B418" s="90"/>
      <c r="C418" s="90"/>
      <c r="D418" s="90"/>
      <c r="E418" s="91">
        <f t="shared" si="6"/>
        <v>0</v>
      </c>
    </row>
    <row r="419" spans="1:5" ht="26.25" customHeight="1">
      <c r="A419" s="90">
        <v>417</v>
      </c>
      <c r="B419" s="90"/>
      <c r="C419" s="90"/>
      <c r="D419" s="90"/>
      <c r="E419" s="91">
        <f t="shared" si="6"/>
        <v>0</v>
      </c>
    </row>
    <row r="420" spans="1:5" ht="26.25" customHeight="1">
      <c r="A420" s="90">
        <v>418</v>
      </c>
      <c r="B420" s="90"/>
      <c r="C420" s="90"/>
      <c r="D420" s="90"/>
      <c r="E420" s="91">
        <f t="shared" si="6"/>
        <v>0</v>
      </c>
    </row>
    <row r="421" spans="1:5" ht="26.25" customHeight="1">
      <c r="A421" s="90">
        <v>419</v>
      </c>
      <c r="B421" s="90"/>
      <c r="C421" s="90"/>
      <c r="D421" s="90"/>
      <c r="E421" s="91">
        <f t="shared" si="6"/>
        <v>0</v>
      </c>
    </row>
    <row r="422" spans="1:5" ht="26.25" customHeight="1">
      <c r="A422" s="90">
        <v>420</v>
      </c>
      <c r="B422" s="90"/>
      <c r="C422" s="90"/>
      <c r="D422" s="90"/>
      <c r="E422" s="91">
        <f t="shared" si="6"/>
        <v>0</v>
      </c>
    </row>
    <row r="423" spans="1:5" ht="26.25" customHeight="1">
      <c r="A423" s="90">
        <v>421</v>
      </c>
      <c r="B423" s="90"/>
      <c r="C423" s="90"/>
      <c r="D423" s="90"/>
      <c r="E423" s="91">
        <f t="shared" si="6"/>
        <v>0</v>
      </c>
    </row>
    <row r="424" spans="1:5" ht="26.25" customHeight="1">
      <c r="A424" s="90">
        <v>422</v>
      </c>
      <c r="B424" s="90"/>
      <c r="C424" s="90"/>
      <c r="D424" s="90"/>
      <c r="E424" s="91">
        <f t="shared" si="6"/>
        <v>0</v>
      </c>
    </row>
    <row r="425" spans="1:5" ht="26.25" customHeight="1">
      <c r="A425" s="90">
        <v>423</v>
      </c>
      <c r="B425" s="90"/>
      <c r="C425" s="90"/>
      <c r="D425" s="90"/>
      <c r="E425" s="91">
        <f t="shared" si="6"/>
        <v>0</v>
      </c>
    </row>
    <row r="426" spans="1:5" ht="26.25" customHeight="1">
      <c r="A426" s="90">
        <v>424</v>
      </c>
      <c r="B426" s="90"/>
      <c r="C426" s="90"/>
      <c r="D426" s="90"/>
      <c r="E426" s="91">
        <f t="shared" si="6"/>
        <v>0</v>
      </c>
    </row>
    <row r="427" spans="1:5" ht="26.25" customHeight="1">
      <c r="A427" s="90">
        <v>425</v>
      </c>
      <c r="B427" s="90"/>
      <c r="C427" s="90"/>
      <c r="D427" s="90"/>
      <c r="E427" s="91">
        <f t="shared" si="6"/>
        <v>0</v>
      </c>
    </row>
    <row r="428" spans="1:5" ht="26.25" customHeight="1">
      <c r="A428" s="90">
        <v>426</v>
      </c>
      <c r="B428" s="90"/>
      <c r="C428" s="90"/>
      <c r="D428" s="90"/>
      <c r="E428" s="91">
        <f t="shared" si="6"/>
        <v>0</v>
      </c>
    </row>
    <row r="429" spans="1:5" ht="26.25" customHeight="1">
      <c r="A429" s="90">
        <v>427</v>
      </c>
      <c r="B429" s="90"/>
      <c r="C429" s="90"/>
      <c r="D429" s="90"/>
      <c r="E429" s="91">
        <f t="shared" si="6"/>
        <v>0</v>
      </c>
    </row>
    <row r="430" spans="1:5" ht="26.25" customHeight="1">
      <c r="A430" s="90">
        <v>428</v>
      </c>
      <c r="B430" s="90"/>
      <c r="C430" s="90"/>
      <c r="D430" s="90"/>
      <c r="E430" s="91">
        <f t="shared" si="6"/>
        <v>0</v>
      </c>
    </row>
    <row r="431" spans="1:5" ht="26.25" customHeight="1">
      <c r="A431" s="90">
        <v>429</v>
      </c>
      <c r="B431" s="90"/>
      <c r="C431" s="90"/>
      <c r="D431" s="90"/>
      <c r="E431" s="91">
        <f t="shared" si="6"/>
        <v>0</v>
      </c>
    </row>
    <row r="432" spans="1:5" ht="26.25" customHeight="1">
      <c r="A432" s="90">
        <v>430</v>
      </c>
      <c r="B432" s="90"/>
      <c r="C432" s="90"/>
      <c r="D432" s="90"/>
      <c r="E432" s="91">
        <f t="shared" si="6"/>
        <v>0</v>
      </c>
    </row>
    <row r="433" spans="1:5" ht="26.25" customHeight="1">
      <c r="A433" s="90">
        <v>431</v>
      </c>
      <c r="B433" s="90"/>
      <c r="C433" s="90"/>
      <c r="D433" s="90"/>
      <c r="E433" s="91">
        <f t="shared" si="6"/>
        <v>0</v>
      </c>
    </row>
    <row r="434" spans="1:5" ht="26.25" customHeight="1">
      <c r="A434" s="90">
        <v>432</v>
      </c>
      <c r="B434" s="90"/>
      <c r="C434" s="90"/>
      <c r="D434" s="90"/>
      <c r="E434" s="91">
        <f t="shared" si="6"/>
        <v>0</v>
      </c>
    </row>
    <row r="435" spans="1:5" ht="26.25" customHeight="1">
      <c r="A435" s="90">
        <v>433</v>
      </c>
      <c r="B435" s="90"/>
      <c r="C435" s="90"/>
      <c r="D435" s="90"/>
      <c r="E435" s="91">
        <f t="shared" si="6"/>
        <v>0</v>
      </c>
    </row>
    <row r="436" spans="1:5" ht="26.25" customHeight="1">
      <c r="A436" s="90">
        <v>434</v>
      </c>
      <c r="B436" s="90"/>
      <c r="C436" s="90"/>
      <c r="D436" s="90"/>
      <c r="E436" s="91">
        <f t="shared" si="6"/>
        <v>0</v>
      </c>
    </row>
    <row r="437" spans="1:5" ht="26.25" customHeight="1">
      <c r="A437" s="90">
        <v>435</v>
      </c>
      <c r="B437" s="90"/>
      <c r="C437" s="90"/>
      <c r="D437" s="90"/>
      <c r="E437" s="91">
        <f t="shared" si="6"/>
        <v>0</v>
      </c>
    </row>
    <row r="438" spans="1:5" ht="26.25" customHeight="1">
      <c r="A438" s="90">
        <v>436</v>
      </c>
      <c r="B438" s="90"/>
      <c r="C438" s="90"/>
      <c r="D438" s="90"/>
      <c r="E438" s="91">
        <f t="shared" si="6"/>
        <v>0</v>
      </c>
    </row>
    <row r="439" spans="1:5" ht="26.25" customHeight="1">
      <c r="A439" s="90">
        <v>437</v>
      </c>
      <c r="B439" s="90"/>
      <c r="C439" s="90"/>
      <c r="D439" s="90"/>
      <c r="E439" s="91">
        <f t="shared" si="6"/>
        <v>0</v>
      </c>
    </row>
    <row r="440" spans="1:5" ht="26.25" customHeight="1">
      <c r="A440" s="90">
        <v>438</v>
      </c>
      <c r="B440" s="90"/>
      <c r="C440" s="90"/>
      <c r="D440" s="90"/>
      <c r="E440" s="91">
        <f t="shared" si="6"/>
        <v>0</v>
      </c>
    </row>
    <row r="441" spans="1:5" ht="26.25" customHeight="1">
      <c r="A441" s="90">
        <v>439</v>
      </c>
      <c r="B441" s="90"/>
      <c r="C441" s="90"/>
      <c r="D441" s="90"/>
      <c r="E441" s="91">
        <f t="shared" si="6"/>
        <v>0</v>
      </c>
    </row>
    <row r="442" spans="1:5" ht="26.25" customHeight="1">
      <c r="A442" s="90">
        <v>440</v>
      </c>
      <c r="B442" s="90"/>
      <c r="C442" s="90"/>
      <c r="D442" s="90"/>
      <c r="E442" s="91">
        <f t="shared" si="6"/>
        <v>0</v>
      </c>
    </row>
    <row r="443" spans="1:5" ht="26.25" customHeight="1">
      <c r="A443" s="90">
        <v>441</v>
      </c>
      <c r="B443" s="90"/>
      <c r="C443" s="90"/>
      <c r="D443" s="90"/>
      <c r="E443" s="91">
        <f t="shared" si="6"/>
        <v>0</v>
      </c>
    </row>
    <row r="444" spans="1:5" ht="26.25" customHeight="1">
      <c r="A444" s="90">
        <v>442</v>
      </c>
      <c r="B444" s="90"/>
      <c r="C444" s="90"/>
      <c r="D444" s="90"/>
      <c r="E444" s="91">
        <f t="shared" si="6"/>
        <v>0</v>
      </c>
    </row>
    <row r="445" spans="1:5" ht="26.25" customHeight="1">
      <c r="A445" s="90">
        <v>443</v>
      </c>
      <c r="B445" s="90"/>
      <c r="C445" s="90"/>
      <c r="D445" s="90"/>
      <c r="E445" s="91">
        <f t="shared" si="6"/>
        <v>0</v>
      </c>
    </row>
    <row r="446" spans="1:5" ht="26.25" customHeight="1">
      <c r="A446" s="90">
        <v>444</v>
      </c>
      <c r="B446" s="90"/>
      <c r="C446" s="90"/>
      <c r="D446" s="90"/>
      <c r="E446" s="91">
        <f t="shared" si="6"/>
        <v>0</v>
      </c>
    </row>
    <row r="447" spans="1:5" ht="26.25" customHeight="1">
      <c r="A447" s="90">
        <v>445</v>
      </c>
      <c r="B447" s="90"/>
      <c r="C447" s="90"/>
      <c r="D447" s="90"/>
      <c r="E447" s="91">
        <f t="shared" si="6"/>
        <v>0</v>
      </c>
    </row>
    <row r="448" spans="1:5" ht="26.25" customHeight="1">
      <c r="A448" s="90">
        <v>446</v>
      </c>
      <c r="B448" s="90"/>
      <c r="C448" s="90"/>
      <c r="D448" s="90"/>
      <c r="E448" s="91">
        <f t="shared" si="6"/>
        <v>0</v>
      </c>
    </row>
    <row r="449" spans="1:5" ht="26.25" customHeight="1">
      <c r="A449" s="90">
        <v>447</v>
      </c>
      <c r="B449" s="90"/>
      <c r="C449" s="90"/>
      <c r="D449" s="90"/>
      <c r="E449" s="91">
        <f t="shared" si="6"/>
        <v>0</v>
      </c>
    </row>
    <row r="450" spans="1:5" ht="26.25" customHeight="1">
      <c r="A450" s="90">
        <v>448</v>
      </c>
      <c r="B450" s="90"/>
      <c r="C450" s="90"/>
      <c r="D450" s="90"/>
      <c r="E450" s="91">
        <f t="shared" si="6"/>
        <v>0</v>
      </c>
    </row>
    <row r="451" spans="1:5" ht="26.25" customHeight="1">
      <c r="A451" s="90">
        <v>449</v>
      </c>
      <c r="B451" s="90"/>
      <c r="C451" s="90"/>
      <c r="D451" s="90"/>
      <c r="E451" s="91">
        <f t="shared" si="6"/>
        <v>0</v>
      </c>
    </row>
    <row r="452" spans="1:5" ht="26.25" customHeight="1">
      <c r="A452" s="90">
        <v>450</v>
      </c>
      <c r="B452" s="90"/>
      <c r="C452" s="90"/>
      <c r="D452" s="90"/>
      <c r="E452" s="91">
        <f t="shared" ref="E452:E502" si="7">SUM(C452*D452)</f>
        <v>0</v>
      </c>
    </row>
    <row r="453" spans="1:5" ht="26.25" customHeight="1">
      <c r="A453" s="90">
        <v>451</v>
      </c>
      <c r="B453" s="90"/>
      <c r="C453" s="90"/>
      <c r="D453" s="90"/>
      <c r="E453" s="91">
        <f t="shared" si="7"/>
        <v>0</v>
      </c>
    </row>
    <row r="454" spans="1:5" ht="26.25" customHeight="1">
      <c r="A454" s="90">
        <v>452</v>
      </c>
      <c r="B454" s="90"/>
      <c r="C454" s="90"/>
      <c r="D454" s="90"/>
      <c r="E454" s="91">
        <f t="shared" si="7"/>
        <v>0</v>
      </c>
    </row>
    <row r="455" spans="1:5" ht="26.25" customHeight="1">
      <c r="A455" s="90">
        <v>453</v>
      </c>
      <c r="B455" s="90"/>
      <c r="C455" s="90"/>
      <c r="D455" s="90"/>
      <c r="E455" s="91">
        <f t="shared" si="7"/>
        <v>0</v>
      </c>
    </row>
    <row r="456" spans="1:5" ht="26.25" customHeight="1">
      <c r="A456" s="90">
        <v>454</v>
      </c>
      <c r="B456" s="90"/>
      <c r="C456" s="90"/>
      <c r="D456" s="90"/>
      <c r="E456" s="91">
        <f t="shared" si="7"/>
        <v>0</v>
      </c>
    </row>
    <row r="457" spans="1:5" ht="26.25" customHeight="1">
      <c r="A457" s="90">
        <v>455</v>
      </c>
      <c r="B457" s="90"/>
      <c r="C457" s="90"/>
      <c r="D457" s="90"/>
      <c r="E457" s="91">
        <f t="shared" si="7"/>
        <v>0</v>
      </c>
    </row>
    <row r="458" spans="1:5" ht="26.25" customHeight="1">
      <c r="A458" s="90">
        <v>456</v>
      </c>
      <c r="B458" s="90"/>
      <c r="C458" s="90"/>
      <c r="D458" s="90"/>
      <c r="E458" s="91">
        <f t="shared" si="7"/>
        <v>0</v>
      </c>
    </row>
    <row r="459" spans="1:5" ht="26.25" customHeight="1">
      <c r="A459" s="90">
        <v>457</v>
      </c>
      <c r="B459" s="90"/>
      <c r="C459" s="90"/>
      <c r="D459" s="90"/>
      <c r="E459" s="91">
        <f t="shared" si="7"/>
        <v>0</v>
      </c>
    </row>
    <row r="460" spans="1:5" ht="26.25" customHeight="1">
      <c r="A460" s="90">
        <v>458</v>
      </c>
      <c r="B460" s="90"/>
      <c r="C460" s="90"/>
      <c r="D460" s="90"/>
      <c r="E460" s="91">
        <f t="shared" si="7"/>
        <v>0</v>
      </c>
    </row>
    <row r="461" spans="1:5" ht="26.25" customHeight="1">
      <c r="A461" s="90">
        <v>459</v>
      </c>
      <c r="B461" s="90"/>
      <c r="C461" s="90"/>
      <c r="D461" s="90"/>
      <c r="E461" s="91">
        <f t="shared" si="7"/>
        <v>0</v>
      </c>
    </row>
    <row r="462" spans="1:5" ht="26.25" customHeight="1">
      <c r="A462" s="90">
        <v>460</v>
      </c>
      <c r="B462" s="90"/>
      <c r="C462" s="90"/>
      <c r="D462" s="90"/>
      <c r="E462" s="91">
        <f t="shared" si="7"/>
        <v>0</v>
      </c>
    </row>
    <row r="463" spans="1:5" ht="26.25" customHeight="1">
      <c r="A463" s="90">
        <v>461</v>
      </c>
      <c r="B463" s="90"/>
      <c r="C463" s="90"/>
      <c r="D463" s="90"/>
      <c r="E463" s="91">
        <f t="shared" si="7"/>
        <v>0</v>
      </c>
    </row>
    <row r="464" spans="1:5" ht="26.25" customHeight="1">
      <c r="A464" s="90">
        <v>462</v>
      </c>
      <c r="B464" s="90"/>
      <c r="C464" s="90"/>
      <c r="D464" s="90"/>
      <c r="E464" s="91">
        <f t="shared" si="7"/>
        <v>0</v>
      </c>
    </row>
    <row r="465" spans="1:5" ht="26.25" customHeight="1">
      <c r="A465" s="90">
        <v>463</v>
      </c>
      <c r="B465" s="90"/>
      <c r="C465" s="90"/>
      <c r="D465" s="90"/>
      <c r="E465" s="91">
        <f t="shared" si="7"/>
        <v>0</v>
      </c>
    </row>
    <row r="466" spans="1:5" ht="26.25" customHeight="1">
      <c r="A466" s="90">
        <v>464</v>
      </c>
      <c r="B466" s="90"/>
      <c r="C466" s="90"/>
      <c r="D466" s="90"/>
      <c r="E466" s="91">
        <f t="shared" si="7"/>
        <v>0</v>
      </c>
    </row>
    <row r="467" spans="1:5" ht="26.25" customHeight="1">
      <c r="A467" s="90">
        <v>465</v>
      </c>
      <c r="B467" s="90"/>
      <c r="C467" s="90"/>
      <c r="D467" s="90"/>
      <c r="E467" s="91">
        <f t="shared" si="7"/>
        <v>0</v>
      </c>
    </row>
    <row r="468" spans="1:5" ht="26.25" customHeight="1">
      <c r="A468" s="90">
        <v>466</v>
      </c>
      <c r="B468" s="90"/>
      <c r="C468" s="90"/>
      <c r="D468" s="90"/>
      <c r="E468" s="91">
        <f t="shared" si="7"/>
        <v>0</v>
      </c>
    </row>
    <row r="469" spans="1:5" ht="26.25" customHeight="1">
      <c r="A469" s="90">
        <v>467</v>
      </c>
      <c r="B469" s="90"/>
      <c r="C469" s="90"/>
      <c r="D469" s="90"/>
      <c r="E469" s="91">
        <f t="shared" si="7"/>
        <v>0</v>
      </c>
    </row>
    <row r="470" spans="1:5" ht="26.25" customHeight="1">
      <c r="A470" s="90">
        <v>468</v>
      </c>
      <c r="B470" s="90"/>
      <c r="C470" s="90"/>
      <c r="D470" s="90"/>
      <c r="E470" s="91">
        <f t="shared" si="7"/>
        <v>0</v>
      </c>
    </row>
    <row r="471" spans="1:5" ht="26.25" customHeight="1">
      <c r="A471" s="90">
        <v>469</v>
      </c>
      <c r="B471" s="90"/>
      <c r="C471" s="90"/>
      <c r="D471" s="90"/>
      <c r="E471" s="91">
        <f t="shared" si="7"/>
        <v>0</v>
      </c>
    </row>
    <row r="472" spans="1:5" ht="26.25" customHeight="1">
      <c r="A472" s="90">
        <v>470</v>
      </c>
      <c r="B472" s="90"/>
      <c r="C472" s="90"/>
      <c r="D472" s="90"/>
      <c r="E472" s="91">
        <f t="shared" si="7"/>
        <v>0</v>
      </c>
    </row>
    <row r="473" spans="1:5" ht="26.25" customHeight="1">
      <c r="A473" s="90">
        <v>471</v>
      </c>
      <c r="B473" s="90"/>
      <c r="C473" s="90"/>
      <c r="D473" s="90"/>
      <c r="E473" s="91">
        <f t="shared" si="7"/>
        <v>0</v>
      </c>
    </row>
    <row r="474" spans="1:5" ht="26.25" customHeight="1">
      <c r="A474" s="90">
        <v>472</v>
      </c>
      <c r="B474" s="90"/>
      <c r="C474" s="90"/>
      <c r="D474" s="90"/>
      <c r="E474" s="91">
        <f t="shared" si="7"/>
        <v>0</v>
      </c>
    </row>
    <row r="475" spans="1:5" ht="26.25" customHeight="1">
      <c r="A475" s="90">
        <v>473</v>
      </c>
      <c r="B475" s="90"/>
      <c r="C475" s="90"/>
      <c r="D475" s="90"/>
      <c r="E475" s="91">
        <f t="shared" si="7"/>
        <v>0</v>
      </c>
    </row>
    <row r="476" spans="1:5" ht="26.25" customHeight="1">
      <c r="A476" s="90">
        <v>474</v>
      </c>
      <c r="B476" s="90"/>
      <c r="C476" s="90"/>
      <c r="D476" s="90"/>
      <c r="E476" s="91">
        <f t="shared" si="7"/>
        <v>0</v>
      </c>
    </row>
    <row r="477" spans="1:5" ht="26.25" customHeight="1">
      <c r="A477" s="90">
        <v>475</v>
      </c>
      <c r="B477" s="90"/>
      <c r="C477" s="90"/>
      <c r="D477" s="90"/>
      <c r="E477" s="91">
        <f t="shared" si="7"/>
        <v>0</v>
      </c>
    </row>
    <row r="478" spans="1:5" ht="26.25" customHeight="1">
      <c r="A478" s="90">
        <v>476</v>
      </c>
      <c r="B478" s="90"/>
      <c r="C478" s="90"/>
      <c r="D478" s="90"/>
      <c r="E478" s="91">
        <f t="shared" si="7"/>
        <v>0</v>
      </c>
    </row>
    <row r="479" spans="1:5" ht="26.25" customHeight="1">
      <c r="A479" s="90">
        <v>477</v>
      </c>
      <c r="B479" s="90"/>
      <c r="C479" s="90"/>
      <c r="D479" s="90"/>
      <c r="E479" s="91">
        <f t="shared" si="7"/>
        <v>0</v>
      </c>
    </row>
    <row r="480" spans="1:5" ht="26.25" customHeight="1">
      <c r="A480" s="90">
        <v>478</v>
      </c>
      <c r="B480" s="90"/>
      <c r="C480" s="90"/>
      <c r="D480" s="90"/>
      <c r="E480" s="91">
        <f t="shared" si="7"/>
        <v>0</v>
      </c>
    </row>
    <row r="481" spans="1:5" ht="26.25" customHeight="1">
      <c r="A481" s="90">
        <v>479</v>
      </c>
      <c r="B481" s="90"/>
      <c r="C481" s="90"/>
      <c r="D481" s="90"/>
      <c r="E481" s="91">
        <f t="shared" si="7"/>
        <v>0</v>
      </c>
    </row>
    <row r="482" spans="1:5" ht="26.25" customHeight="1">
      <c r="A482" s="90">
        <v>480</v>
      </c>
      <c r="B482" s="90"/>
      <c r="C482" s="90"/>
      <c r="D482" s="90"/>
      <c r="E482" s="91">
        <f t="shared" si="7"/>
        <v>0</v>
      </c>
    </row>
    <row r="483" spans="1:5" ht="26.25" customHeight="1">
      <c r="A483" s="90">
        <v>481</v>
      </c>
      <c r="B483" s="90"/>
      <c r="C483" s="90"/>
      <c r="D483" s="90"/>
      <c r="E483" s="91">
        <f t="shared" si="7"/>
        <v>0</v>
      </c>
    </row>
    <row r="484" spans="1:5" ht="26.25" customHeight="1">
      <c r="A484" s="90">
        <v>482</v>
      </c>
      <c r="B484" s="90"/>
      <c r="C484" s="90"/>
      <c r="D484" s="90"/>
      <c r="E484" s="91">
        <f t="shared" si="7"/>
        <v>0</v>
      </c>
    </row>
    <row r="485" spans="1:5" ht="26.25" customHeight="1">
      <c r="A485" s="90">
        <v>483</v>
      </c>
      <c r="B485" s="90"/>
      <c r="C485" s="90"/>
      <c r="D485" s="90"/>
      <c r="E485" s="91">
        <f t="shared" si="7"/>
        <v>0</v>
      </c>
    </row>
    <row r="486" spans="1:5" ht="26.25" customHeight="1">
      <c r="A486" s="90">
        <v>484</v>
      </c>
      <c r="B486" s="90"/>
      <c r="C486" s="90"/>
      <c r="D486" s="90"/>
      <c r="E486" s="91">
        <f t="shared" si="7"/>
        <v>0</v>
      </c>
    </row>
    <row r="487" spans="1:5" ht="26.25" customHeight="1">
      <c r="A487" s="90">
        <v>485</v>
      </c>
      <c r="B487" s="90"/>
      <c r="C487" s="90"/>
      <c r="D487" s="90"/>
      <c r="E487" s="91">
        <f t="shared" si="7"/>
        <v>0</v>
      </c>
    </row>
    <row r="488" spans="1:5" ht="26.25" customHeight="1">
      <c r="A488" s="90">
        <v>486</v>
      </c>
      <c r="B488" s="90"/>
      <c r="C488" s="90"/>
      <c r="D488" s="90"/>
      <c r="E488" s="91">
        <f t="shared" si="7"/>
        <v>0</v>
      </c>
    </row>
    <row r="489" spans="1:5" ht="26.25" customHeight="1">
      <c r="A489" s="90">
        <v>487</v>
      </c>
      <c r="B489" s="90"/>
      <c r="C489" s="90"/>
      <c r="D489" s="90"/>
      <c r="E489" s="91">
        <f t="shared" si="7"/>
        <v>0</v>
      </c>
    </row>
    <row r="490" spans="1:5" ht="26.25" customHeight="1">
      <c r="A490" s="90">
        <v>488</v>
      </c>
      <c r="B490" s="90"/>
      <c r="C490" s="90"/>
      <c r="D490" s="90"/>
      <c r="E490" s="91">
        <f t="shared" si="7"/>
        <v>0</v>
      </c>
    </row>
    <row r="491" spans="1:5" ht="26.25" customHeight="1">
      <c r="A491" s="90">
        <v>489</v>
      </c>
      <c r="B491" s="90"/>
      <c r="C491" s="90"/>
      <c r="D491" s="90"/>
      <c r="E491" s="91">
        <f t="shared" si="7"/>
        <v>0</v>
      </c>
    </row>
    <row r="492" spans="1:5" ht="26.25" customHeight="1">
      <c r="A492" s="90">
        <v>490</v>
      </c>
      <c r="B492" s="90"/>
      <c r="C492" s="90"/>
      <c r="D492" s="90"/>
      <c r="E492" s="91">
        <f t="shared" si="7"/>
        <v>0</v>
      </c>
    </row>
    <row r="493" spans="1:5" ht="26.25" customHeight="1">
      <c r="A493" s="90">
        <v>491</v>
      </c>
      <c r="B493" s="90"/>
      <c r="C493" s="90"/>
      <c r="D493" s="90"/>
      <c r="E493" s="91">
        <f t="shared" si="7"/>
        <v>0</v>
      </c>
    </row>
    <row r="494" spans="1:5" ht="26.25" customHeight="1">
      <c r="A494" s="90">
        <v>492</v>
      </c>
      <c r="B494" s="90"/>
      <c r="C494" s="90"/>
      <c r="D494" s="90"/>
      <c r="E494" s="91">
        <f t="shared" si="7"/>
        <v>0</v>
      </c>
    </row>
    <row r="495" spans="1:5" ht="26.25" customHeight="1">
      <c r="A495" s="90">
        <v>493</v>
      </c>
      <c r="B495" s="90"/>
      <c r="C495" s="90"/>
      <c r="D495" s="90"/>
      <c r="E495" s="91">
        <f t="shared" si="7"/>
        <v>0</v>
      </c>
    </row>
    <row r="496" spans="1:5" ht="26.25" customHeight="1">
      <c r="A496" s="90">
        <v>494</v>
      </c>
      <c r="B496" s="90"/>
      <c r="C496" s="90"/>
      <c r="D496" s="90"/>
      <c r="E496" s="91">
        <f t="shared" si="7"/>
        <v>0</v>
      </c>
    </row>
    <row r="497" spans="1:5" ht="26.25" customHeight="1">
      <c r="A497" s="90">
        <v>495</v>
      </c>
      <c r="B497" s="90"/>
      <c r="C497" s="90"/>
      <c r="D497" s="90"/>
      <c r="E497" s="91">
        <f t="shared" si="7"/>
        <v>0</v>
      </c>
    </row>
    <row r="498" spans="1:5" ht="26.25" customHeight="1">
      <c r="A498" s="90">
        <v>496</v>
      </c>
      <c r="B498" s="90"/>
      <c r="C498" s="90"/>
      <c r="D498" s="90"/>
      <c r="E498" s="91">
        <f t="shared" si="7"/>
        <v>0</v>
      </c>
    </row>
    <row r="499" spans="1:5" ht="26.25" customHeight="1">
      <c r="A499" s="90">
        <v>497</v>
      </c>
      <c r="B499" s="90"/>
      <c r="C499" s="90"/>
      <c r="D499" s="90"/>
      <c r="E499" s="91">
        <f t="shared" si="7"/>
        <v>0</v>
      </c>
    </row>
    <row r="500" spans="1:5" ht="26.25" customHeight="1">
      <c r="A500" s="90">
        <v>498</v>
      </c>
      <c r="B500" s="90"/>
      <c r="C500" s="90"/>
      <c r="D500" s="90"/>
      <c r="E500" s="91">
        <f t="shared" si="7"/>
        <v>0</v>
      </c>
    </row>
    <row r="501" spans="1:5" ht="26.25" customHeight="1">
      <c r="A501" s="90">
        <v>499</v>
      </c>
      <c r="B501" s="90"/>
      <c r="C501" s="90"/>
      <c r="D501" s="90"/>
      <c r="E501" s="91">
        <f t="shared" si="7"/>
        <v>0</v>
      </c>
    </row>
    <row r="502" spans="1:5" ht="26.25" customHeight="1">
      <c r="A502" s="107">
        <v>500</v>
      </c>
      <c r="B502" s="107"/>
      <c r="C502" s="107"/>
      <c r="D502" s="107"/>
      <c r="E502" s="108">
        <f t="shared" si="7"/>
        <v>0</v>
      </c>
    </row>
  </sheetData>
  <sheetProtection sheet="1" objects="1" scenarios="1" formatCells="0" formatColumns="0" formatRows="0"/>
  <protectedRanges>
    <protectedRange sqref="L2" name="Range4"/>
    <protectedRange sqref="O11" name="ช่วง3"/>
    <protectedRange sqref="O8" name="ช่วง2"/>
    <protectedRange sqref="A1:D1048576" name="ช่วง1"/>
  </protectedRange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7"/>
  <sheetViews>
    <sheetView workbookViewId="0">
      <selection activeCell="C12" sqref="C12"/>
    </sheetView>
  </sheetViews>
  <sheetFormatPr defaultColWidth="9.140625" defaultRowHeight="23.25"/>
  <cols>
    <col min="1" max="1" width="12.7109375" style="1" customWidth="1"/>
    <col min="2" max="2" width="14" style="1" customWidth="1"/>
    <col min="3" max="3" width="11.42578125" style="1" customWidth="1"/>
    <col min="4" max="4" width="9.140625" style="1"/>
    <col min="5" max="5" width="21.5703125" style="1" customWidth="1"/>
    <col min="6" max="6" width="23.5703125" style="1" customWidth="1"/>
    <col min="7" max="7" width="24.28515625" style="1" customWidth="1"/>
    <col min="8" max="8" width="28.28515625" style="1" customWidth="1"/>
    <col min="9" max="16384" width="9.140625" style="1"/>
  </cols>
  <sheetData>
    <row r="1" spans="1:10">
      <c r="A1" s="11" t="s">
        <v>21</v>
      </c>
      <c r="D1" s="10">
        <v>1.1000000000000001</v>
      </c>
      <c r="E1" s="1" t="s">
        <v>16</v>
      </c>
      <c r="F1" s="1" t="s">
        <v>18</v>
      </c>
      <c r="G1" s="1" t="s">
        <v>17</v>
      </c>
      <c r="H1" s="1" t="s">
        <v>19</v>
      </c>
      <c r="I1" s="1">
        <v>4.2</v>
      </c>
    </row>
    <row r="2" spans="1:10">
      <c r="B2" s="8" t="s">
        <v>12</v>
      </c>
      <c r="C2" s="1" t="s">
        <v>14</v>
      </c>
      <c r="D2" s="1" t="s">
        <v>12</v>
      </c>
      <c r="E2" s="1">
        <v>20</v>
      </c>
      <c r="F2" s="1">
        <v>60</v>
      </c>
      <c r="G2" s="1">
        <v>20</v>
      </c>
      <c r="H2" s="1">
        <v>2.5</v>
      </c>
      <c r="I2" s="1">
        <v>3</v>
      </c>
      <c r="J2" s="1" t="s">
        <v>20</v>
      </c>
    </row>
    <row r="3" spans="1:10">
      <c r="B3" s="8" t="s">
        <v>13</v>
      </c>
      <c r="C3" s="1" t="s">
        <v>15</v>
      </c>
      <c r="D3" s="1" t="s">
        <v>13</v>
      </c>
      <c r="E3" s="1">
        <v>60</v>
      </c>
      <c r="F3" s="1">
        <v>80</v>
      </c>
      <c r="G3" s="1">
        <v>40</v>
      </c>
      <c r="H3" s="9">
        <v>3</v>
      </c>
      <c r="I3" s="1">
        <v>4</v>
      </c>
      <c r="J3" s="1" t="s">
        <v>20</v>
      </c>
    </row>
    <row r="4" spans="1:10">
      <c r="E4" s="1">
        <v>100</v>
      </c>
      <c r="F4" s="1">
        <v>100</v>
      </c>
      <c r="G4" s="1">
        <v>60</v>
      </c>
      <c r="H4" s="1">
        <v>0.25</v>
      </c>
    </row>
    <row r="7" spans="1:10">
      <c r="A7" s="11"/>
      <c r="B7" s="10"/>
      <c r="C7" s="10"/>
      <c r="E7" s="10"/>
    </row>
    <row r="8" spans="1:10">
      <c r="B8" s="12"/>
      <c r="C8" s="13"/>
      <c r="E8" s="10"/>
    </row>
    <row r="9" spans="1:10">
      <c r="B9" s="12"/>
      <c r="C9" s="13"/>
      <c r="E9" s="10"/>
    </row>
    <row r="10" spans="1:10">
      <c r="B10" s="12"/>
      <c r="C10" s="13"/>
      <c r="E10" s="10"/>
    </row>
    <row r="11" spans="1:10">
      <c r="B11" s="12"/>
      <c r="E11" s="10"/>
    </row>
    <row r="12" spans="1:10">
      <c r="B12" s="12"/>
      <c r="E12" s="10"/>
    </row>
    <row r="13" spans="1:10">
      <c r="E13" s="10"/>
    </row>
    <row r="14" spans="1:10">
      <c r="B14" s="12"/>
      <c r="E14" s="10"/>
    </row>
    <row r="15" spans="1:10">
      <c r="B15" s="12"/>
      <c r="E15" s="10"/>
    </row>
    <row r="16" spans="1:10">
      <c r="B16" s="12"/>
    </row>
    <row r="17" spans="2:2">
      <c r="B17" s="12"/>
    </row>
  </sheetData>
  <sheetProtection sheet="1" formatCells="0" formatColumn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ใส่คะแนนคณะ</vt:lpstr>
      <vt:lpstr>คะแนนเฉลี่ยคณะ</vt:lpstr>
      <vt:lpstr>คิด FTES</vt:lpstr>
      <vt:lpstr>Drop Down</vt:lpstr>
      <vt:lpstr>'คิด FTES'!Print_Titles</vt:lpstr>
    </vt:vector>
  </TitlesOfParts>
  <Company>iComputer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Dark Phoenix</dc:creator>
  <cp:lastModifiedBy>Porn</cp:lastModifiedBy>
  <cp:lastPrinted>2017-05-25T03:58:48Z</cp:lastPrinted>
  <dcterms:created xsi:type="dcterms:W3CDTF">2015-01-26T10:39:28Z</dcterms:created>
  <dcterms:modified xsi:type="dcterms:W3CDTF">2023-06-06T03:00:52Z</dcterms:modified>
</cp:coreProperties>
</file>